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6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'List1'!$A$1:$I$671</definedName>
  </definedNames>
  <calcPr fullCalcOnLoad="1"/>
</workbook>
</file>

<file path=xl/sharedStrings.xml><?xml version="1.0" encoding="utf-8"?>
<sst xmlns="http://schemas.openxmlformats.org/spreadsheetml/2006/main" count="862" uniqueCount="515">
  <si>
    <t>Članak 1.</t>
  </si>
  <si>
    <t>I. OPĆI DIO</t>
  </si>
  <si>
    <t>A.RAČUN  PRIHODA I RASHODA</t>
  </si>
  <si>
    <t>1.PRIHODI POSLOVANJA</t>
  </si>
  <si>
    <t>2.PRIHODI OD PRODAJE NEFINANCIJSKE IMOVINE</t>
  </si>
  <si>
    <t>UKUPNI PRIHODI</t>
  </si>
  <si>
    <t>3.RASHODI POSLOVANJA</t>
  </si>
  <si>
    <t>4.RASHODI ZA NEFINANCIJSKU IMOVINU</t>
  </si>
  <si>
    <t>UKUPNI RASHODI</t>
  </si>
  <si>
    <t>5.RAZLIKA-VIŠAK /MANJAK</t>
  </si>
  <si>
    <t>B.RASPOLOŽIVA SREDSTVA IZ PRETHODNIH GODINA</t>
  </si>
  <si>
    <t>6.VIŠAK PRIHODA IZ PRETHODNIH GODINA</t>
  </si>
  <si>
    <t>C.RAČUN ZADUŽIVANJA /FINANCIRANJA</t>
  </si>
  <si>
    <t>7.PRIMICI OD FINANCIJSKE IMOVINE I ZADUŽIVANJA</t>
  </si>
  <si>
    <t>8.IZDACI ZA FINANCIJSKU IMOVINU</t>
  </si>
  <si>
    <t>NETTO ZADUŽIVANJE /FINANCIRANJE</t>
  </si>
  <si>
    <t>Članak 2.</t>
  </si>
  <si>
    <t>Članak 3.</t>
  </si>
  <si>
    <t>A.RAČUN PRIHODA I RASHODA</t>
  </si>
  <si>
    <t>Br.konta</t>
  </si>
  <si>
    <t>Vrsta prihoda/rashoda</t>
  </si>
  <si>
    <t>PRIHODI POSLOVANJA</t>
  </si>
  <si>
    <t>Prihodi od poreza</t>
  </si>
  <si>
    <t>Porez i prirez na dohodak</t>
  </si>
  <si>
    <t>Porez i prirez na dohodak od nesamostalnog rada</t>
  </si>
  <si>
    <t>Porez na dobit</t>
  </si>
  <si>
    <t>Porez na dobit od poduzetnika</t>
  </si>
  <si>
    <t>Porez na imovinu</t>
  </si>
  <si>
    <t>Stalni porezi na nepokretnu imovinu</t>
  </si>
  <si>
    <t>Povremeni porezi na imovinu</t>
  </si>
  <si>
    <t>Porez na robu i usluge</t>
  </si>
  <si>
    <t>Porez na promet</t>
  </si>
  <si>
    <t>Porezi na korištenje dobara ili izvođenje aktivnosti</t>
  </si>
  <si>
    <t>Potpore</t>
  </si>
  <si>
    <t>Potpore iz proračuna</t>
  </si>
  <si>
    <t>Tekuće potpore iz državnog proračuna</t>
  </si>
  <si>
    <t>Pomoći od ostalih subjekata unutar opće države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</si>
  <si>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</si>
  <si>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</si>
  <si>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</si>
  <si>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</si>
  <si>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</si>
  <si>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iznajmljivanje imovine</t>
  </si>
  <si>
    <t>Ostali prihodi od nefinancijske imovine</t>
  </si>
  <si>
    <t>Administrativne (upravne) pristojbe</t>
  </si>
  <si>
    <t>Županijske,gradske i općinske pristojbe i naknade</t>
  </si>
  <si>
    <t>Prihodi po posebnim propisima</t>
  </si>
  <si>
    <t>Ostali nespomenuti prihodi</t>
  </si>
  <si>
    <t>RASHODI POSLOVANJA</t>
  </si>
  <si>
    <t>Rashodi za zaposlene</t>
  </si>
  <si>
    <t>Plaće</t>
  </si>
  <si>
    <t>Plaće za redovan rad</t>
  </si>
  <si>
    <t>Ostali rashodi za zaposlene</t>
  </si>
  <si>
    <t>Doprinos za zdravstveno osiguranje</t>
  </si>
  <si>
    <t>Doprinos za zapošljavanje</t>
  </si>
  <si>
    <t>Materijalni rashodi</t>
  </si>
  <si>
    <t>Doprinos na plaće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</si>
  <si>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</si>
  <si>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</si>
  <si>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</si>
  <si>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</si>
  <si>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</si>
  <si>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materijal.rashodi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</si>
  <si>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</si>
  <si>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</si>
  <si>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</si>
  <si>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</si>
  <si>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</si>
  <si>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</si>
  <si>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</si>
  <si>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</si>
  <si>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</si>
  <si>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</si>
  <si>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</si>
  <si>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</si>
  <si>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</si>
  <si>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</si>
  <si>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</si>
  <si>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</si>
  <si>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</si>
  <si>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</si>
  <si>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Ostali nespomenuti financijski rashodi</t>
  </si>
  <si>
    <t>Naknade građanima i kućanstvima u novcu</t>
  </si>
  <si>
    <t>Naknade građanima i kućanstvima u naravi</t>
  </si>
  <si>
    <t>Donacije i ostali rashodi</t>
  </si>
  <si>
    <t>Tekuće donacije</t>
  </si>
  <si>
    <t>Tekuće donacije u novcu</t>
  </si>
  <si>
    <t>Kazne,penali i naknade štete</t>
  </si>
  <si>
    <t>Naknade šteta pravnim i fizičkim osobama</t>
  </si>
  <si>
    <t>Izvanredni rashodi</t>
  </si>
  <si>
    <t>Nepredviđeni rashodi do visine proračunske pričuve</t>
  </si>
  <si>
    <t>RASHODI ZA NABAVU NEFINANCIJSKE IMOVINE</t>
  </si>
  <si>
    <t>Postrojenja i oprema</t>
  </si>
  <si>
    <t>Uredska oprema i namještaj</t>
  </si>
  <si>
    <t>Nematerijalna proizvedena imovina</t>
  </si>
  <si>
    <t>Ulaganja u računalne programa</t>
  </si>
  <si>
    <t>Ostala nematerijalna proizvedena imovina-projekti</t>
  </si>
  <si>
    <t>UKUPNO RASHODI</t>
  </si>
  <si>
    <t>Članak 4.</t>
  </si>
  <si>
    <t>PREDSTAVNIČKA I IZVRŠNA TIJELA OPĆINE</t>
  </si>
  <si>
    <t>POSEBNI DIO</t>
  </si>
  <si>
    <t>Aktivnosti:</t>
  </si>
  <si>
    <t>br.konta</t>
  </si>
  <si>
    <t>funkcija</t>
  </si>
  <si>
    <t>Vrsta izdataka</t>
  </si>
  <si>
    <t>MATERIJALNI RASHODI</t>
  </si>
  <si>
    <t>Usluge promidžbe i informiranja (tisak)</t>
  </si>
  <si>
    <t>UKUPNO AKTIVNOSTI:</t>
  </si>
  <si>
    <t>Vrsta izdatka</t>
  </si>
  <si>
    <t>II.</t>
  </si>
  <si>
    <t>Općina Kistanje u svom samoupravnom djelokrugu obavlja poslove lokalnog značaja kojima se</t>
  </si>
  <si>
    <t xml:space="preserve">planiranje, briga o predškolskom odgoju djece, socijalna skrb u dijelu koji je zakonom </t>
  </si>
  <si>
    <t>određen, kultura, šport, zaštita i unapređenje prirodnog okoliša i protupožarna i civilna zaštita.</t>
  </si>
  <si>
    <t>RAZDJEL: 001</t>
  </si>
  <si>
    <t>Aktivnost:</t>
  </si>
  <si>
    <t>Program 02</t>
  </si>
  <si>
    <t>Program političkih stranaka</t>
  </si>
  <si>
    <t>Tekuće donacije političkim strankama</t>
  </si>
  <si>
    <t>Opći cilj:</t>
  </si>
  <si>
    <t>Sufinanciranje -pomoći za aktivnosti političkih stranaka</t>
  </si>
  <si>
    <t>Posebni cilj:</t>
  </si>
  <si>
    <t>Realizacija programa političkih stranaka</t>
  </si>
  <si>
    <t>Zakonska osnova:</t>
  </si>
  <si>
    <t>Županije, broj 3/06)</t>
  </si>
  <si>
    <t>vrsta izdatka</t>
  </si>
  <si>
    <t>Planirano</t>
  </si>
  <si>
    <t>OSTALI RASHODI</t>
  </si>
  <si>
    <t>UKUPNO GLAVA 01:</t>
  </si>
  <si>
    <t>Vijeće nacionalne manjine</t>
  </si>
  <si>
    <t>Djelatnost vijeća nacionalne manjine</t>
  </si>
  <si>
    <t>Primjena Ustavnog zakona o pravima nacionalnih manjina</t>
  </si>
  <si>
    <t>Ostvarivanje ljudskih i nacionalnih prava</t>
  </si>
  <si>
    <t>Zakonaska osnova:</t>
  </si>
  <si>
    <t>Ustavni zakon o pravima nacionalnih manjina ("NN",br.155/02), Odluka o</t>
  </si>
  <si>
    <t>naknadama troškova i nagradi članovima Vijeća i predstavnicima nacionalnih</t>
  </si>
  <si>
    <t>manjina Općine Kistanje</t>
  </si>
  <si>
    <t>UKUPNO GLAVA 02:</t>
  </si>
  <si>
    <t>SVEUKUPNO RAZDJEL 001:</t>
  </si>
  <si>
    <t>RAZDJEL 002</t>
  </si>
  <si>
    <t>JEDINSTVENI UPRAVNI ODJEL</t>
  </si>
  <si>
    <t>Jedinstveni upravni odjel obavlja poslove iz samoupravnog djelokruga općine iz područja</t>
  </si>
  <si>
    <t>su poslovi iz područja financija, računovodstva , stručno-administrativni i tehnički poslovi bitni za</t>
  </si>
  <si>
    <t>*priprema i izrađuje izvješća, programe, odluke i druge akte za potrebe tijela lokalne samouprave,</t>
  </si>
  <si>
    <t>*obavlja poslove komunalnog redarstva,</t>
  </si>
  <si>
    <t>*obavlja poslove iz domene provođenja mjera zaštite i spašavanja,</t>
  </si>
  <si>
    <t>U Jedinstvenom upravnom odjelu sistematizirana su slijedeća radna mjesta:</t>
  </si>
  <si>
    <t>Red.br.</t>
  </si>
  <si>
    <t>Naziv radnog mjesta</t>
  </si>
  <si>
    <t>popunjeno</t>
  </si>
  <si>
    <t>Pročelnik jedinstvenog upravnog odjela</t>
  </si>
  <si>
    <t>1.</t>
  </si>
  <si>
    <t>2.</t>
  </si>
  <si>
    <t>3.</t>
  </si>
  <si>
    <t>4.</t>
  </si>
  <si>
    <t>5.</t>
  </si>
  <si>
    <t>6.</t>
  </si>
  <si>
    <t>7.</t>
  </si>
  <si>
    <t>Spremačica-čistačica</t>
  </si>
  <si>
    <t>Vratar -dostavljač</t>
  </si>
  <si>
    <t>*Odjelom upravlja pročelnik Jedinstvenog upravnog odjela. Uvjet radnog mjesta je visoka</t>
  </si>
  <si>
    <t>Stručni suradnik za pravne poslove-tajnik</t>
  </si>
  <si>
    <t>u zakonskom roku, 3 mjeseca probnog rada, poznavanje rada na računalu (obvezno WORD i</t>
  </si>
  <si>
    <t>državni stručni ispit ili njegovo polaganje u zakonskom roku, 3 mjeseca probnog rada</t>
  </si>
  <si>
    <t>*Stručni referent za praćenje stanja u prostoru-komunalni redar, uvjet radnog mjesta je</t>
  </si>
  <si>
    <t>3.mjeseca, vozačka dozvola "B" kategorije,</t>
  </si>
  <si>
    <t>GLAVA 01:</t>
  </si>
  <si>
    <t>Jedinstveni upravni odjel</t>
  </si>
  <si>
    <t>Redovna djelatnost korisnika-javna uprava i administracija</t>
  </si>
  <si>
    <t>Aktivnost 01:</t>
  </si>
  <si>
    <t>RASHODI  ZA ZAPOSLENE</t>
  </si>
  <si>
    <t>MATERIJALNI IZDACI</t>
  </si>
  <si>
    <t>Naknade za prijevoz</t>
  </si>
  <si>
    <t>Stručno usavršavanje djelatnika</t>
  </si>
  <si>
    <t>Uredski materijal i ostali materijalni rashodi</t>
  </si>
  <si>
    <t>Usluge tek.i invest.održ.postrojenja i opreme</t>
  </si>
  <si>
    <t>Usluge tek.i invest.održ.prijevoznih sredstava</t>
  </si>
  <si>
    <t>Intelektualne usluge</t>
  </si>
  <si>
    <t>Usluge odvjetnika i pravnog savjetovanja</t>
  </si>
  <si>
    <t>Geodetsko katastarske usluge</t>
  </si>
  <si>
    <t>FINANCIJSKI RASHODI</t>
  </si>
  <si>
    <t>Naknade štete pravnim i fizičkim osobama</t>
  </si>
  <si>
    <t>Osiguranje materijalnih uvjeta za saniranje šteta na tuđoj imovini prouzročenih</t>
  </si>
  <si>
    <t>radovima na izgradnji i obnovi komunalne infrastrukture i objekata i uređaja</t>
  </si>
  <si>
    <t xml:space="preserve">od značaja za Općinu Kistanje i od općeg značaja i za otklanjanje </t>
  </si>
  <si>
    <t>posljedica od elementarnih nepogoda.</t>
  </si>
  <si>
    <t>Zaštita pravne i imovinske sigurnosti ljudi i imovine.</t>
  </si>
  <si>
    <t>Zakon o vlasništvu i stvarnim pravima, Zakon o gradnji i drugi zakoni.</t>
  </si>
  <si>
    <t>Ukupno aktivnosti:</t>
  </si>
  <si>
    <t>Tekuća zaliha proračuna</t>
  </si>
  <si>
    <t>Zakon o financiranju jedinica lokalne samouprave</t>
  </si>
  <si>
    <t>Ukupno aktivnost:</t>
  </si>
  <si>
    <t>Kom.doprinos i drug.naknade po poseb.propisima</t>
  </si>
  <si>
    <t>Naknade građ. Kućanstvima i druge naknade</t>
  </si>
  <si>
    <t>Prihodi od adminis.prist.i po pose.propisima</t>
  </si>
  <si>
    <t>Tekuće donac.Vijeću srpske nac.manjine</t>
  </si>
  <si>
    <t>uključujući troškove izbor.promidžbe itd.</t>
  </si>
  <si>
    <t>Stručni refer.za opće poslov./tajnica načel.</t>
  </si>
  <si>
    <t>Rad sa pola radnog vremena.</t>
  </si>
  <si>
    <t>RASHODI ZA NABAVU PROIZV.DUGOT.IMOVINE</t>
  </si>
  <si>
    <t>Ostale naknade građan.i kućanstvima iz proraču.</t>
  </si>
  <si>
    <t>Općinsko vijeće:</t>
  </si>
  <si>
    <t>GLAVA01:</t>
  </si>
  <si>
    <t>Program 01:</t>
  </si>
  <si>
    <t>Donose akte,odluke i mjere iz svog djelokruga rada ,obavljaju i druge poslove</t>
  </si>
  <si>
    <t>Opći cilj programa:</t>
  </si>
  <si>
    <t>promicanje aktivnosti društvenog života.</t>
  </si>
  <si>
    <t>Donošenje akata i informiranje građana o svom radu</t>
  </si>
  <si>
    <t>Zakona o financiranju jedinica lokalne i područne (regionalne) samouprave</t>
  </si>
  <si>
    <t>Administrativno, tehničko i stručno osoblje</t>
  </si>
  <si>
    <t>Ostvarivanje uvjeta za normalno funkcioniranje uprave i provedba zakona</t>
  </si>
  <si>
    <t>Potrebna sredstva za financiranje svih zajedničkih izdataka upravnog odjela</t>
  </si>
  <si>
    <t>Šibensko-kninske županije",broj 5/02), Pravilnik o unutarnjem redu JUO.</t>
  </si>
  <si>
    <t>RASHODI ZA ZAPOSLENE</t>
  </si>
  <si>
    <t>Doprinosi za zdravstveno osiguranje</t>
  </si>
  <si>
    <t>Doprinosi za zapošljavanje</t>
  </si>
  <si>
    <t>vrsta izdataka</t>
  </si>
  <si>
    <t>Nepredviđeni rash.do visine prora.osnovice</t>
  </si>
  <si>
    <t>RASHODI ZA NABAVU NEFIN.IMOVINE</t>
  </si>
  <si>
    <t>RASHODI ZA NAV.PROIZV.DUG.IMOVINE</t>
  </si>
  <si>
    <t>Ulaganja u računalne programe</t>
  </si>
  <si>
    <t>Komunalna infrastruktura</t>
  </si>
  <si>
    <t>Održavanje javne rasvjete i potrošnja el.energije</t>
  </si>
  <si>
    <t>Osiguranje sredstava za održavanje javne rasvjete</t>
  </si>
  <si>
    <t>Energija(potrošnja el.energ.za javnu rasvje.</t>
  </si>
  <si>
    <t>Usluge teh.i invest.održ.javne rasvjete</t>
  </si>
  <si>
    <t>Održavanje nerazvrstanih cesta</t>
  </si>
  <si>
    <t>Broj konta</t>
  </si>
  <si>
    <t>Izgradnja i održavanje objekata i uređaja odvodnje kanalizacije</t>
  </si>
  <si>
    <t>Zakon o komunalnom gospodarstvu i Zakon o gradnji</t>
  </si>
  <si>
    <t xml:space="preserve">Planirano </t>
  </si>
  <si>
    <t>Komunalne usluge (taložnik)</t>
  </si>
  <si>
    <t>Osiguranje materijalnih sredstava za zaštitu okoliša-prirode</t>
  </si>
  <si>
    <t>Redovito održavanje odlagališta i njegova sanacija i zatvaranje</t>
  </si>
  <si>
    <t>Zakon o zaštiti prirode, Zakon o zaštiti okoliša, Zakon o otpadu</t>
  </si>
  <si>
    <t>br.konta.</t>
  </si>
  <si>
    <t>Usluge tek.i invest.održ.-sanacija odlagal.</t>
  </si>
  <si>
    <t>Program:</t>
  </si>
  <si>
    <t>Program protupožarne zaštite i civilne zaštite</t>
  </si>
  <si>
    <t>Osiguranje materijalnih uvjeta za funkcioniranje vatrogastva</t>
  </si>
  <si>
    <t>Učinkovita zaštita ljudi i imovine od požara</t>
  </si>
  <si>
    <t>Zakon o vatrogastvu</t>
  </si>
  <si>
    <t>Tekuće donacije DVD"Sv.Juraj"Kistanje</t>
  </si>
  <si>
    <t>Tekuće donacije JVP KNIN</t>
  </si>
  <si>
    <t>Tekuće donacije za civilnu zaštitu</t>
  </si>
  <si>
    <t>GLAVA 05</t>
  </si>
  <si>
    <t>Javne potrebe i usluge u zdravstvu</t>
  </si>
  <si>
    <t>Zakon o zaštiti zdravlja ljudi, Zakon o veterinarstvu</t>
  </si>
  <si>
    <t>Javne ustanove predškolskog odgoja i obrazovanja</t>
  </si>
  <si>
    <t>Osiguranje osnovnih materijalnih rashoda za potrebe "Male škole" i</t>
  </si>
  <si>
    <t>odgojnog osoblja</t>
  </si>
  <si>
    <t>Program predškolskog odgoja</t>
  </si>
  <si>
    <t>Javne potrebe iznad standarda u školstvu</t>
  </si>
  <si>
    <t>Financiranje prijevoza učenika srednjih škola</t>
  </si>
  <si>
    <t>NAKNADE GRAĐANIMA I KUĆANSTVIMA</t>
  </si>
  <si>
    <t>Sufinanciranje cijene mjesečne putne karte</t>
  </si>
  <si>
    <t>GLAVA 07:</t>
  </si>
  <si>
    <t>Program djelatnosti kulture</t>
  </si>
  <si>
    <t>Program javnih potreba u kulturi i religiji</t>
  </si>
  <si>
    <t>Osiguranje materijalnih uvjeta za ostvarivanje javnih potreba u kulturi i</t>
  </si>
  <si>
    <t>Unapređenje sustava kulturnih događanja</t>
  </si>
  <si>
    <t>Tekuće donacije udruga</t>
  </si>
  <si>
    <t>Tekuće donacije vjerskim zajednicama</t>
  </si>
  <si>
    <t>UKUPNO GLAVA 07:</t>
  </si>
  <si>
    <t>GLAVA 08:</t>
  </si>
  <si>
    <t>Programska djelatnost športa</t>
  </si>
  <si>
    <t>Program javnih potreba u športu</t>
  </si>
  <si>
    <t>Sufinanciranje djelatnosti športskih udruga</t>
  </si>
  <si>
    <t>Financijska potpora za osiguranje javnih potreba u športu</t>
  </si>
  <si>
    <t>Unapređenje sportske kulture i standarda</t>
  </si>
  <si>
    <t>Tekuće donacije športskim udrugama</t>
  </si>
  <si>
    <t>UKUPNO GLAVA 08:</t>
  </si>
  <si>
    <t>GLAVA 09:</t>
  </si>
  <si>
    <t>Program humanitarne djelatnosti Hrvatskog crvenog križa</t>
  </si>
  <si>
    <t>Financiranje programa Hrvatskog crvenog križa Knin</t>
  </si>
  <si>
    <t>Osiguranje materijalnih uvjeta za rad</t>
  </si>
  <si>
    <t>Učinkovitije pružanje pomoći osobama kojima je ona potrebna</t>
  </si>
  <si>
    <t>UKUPNO GLAVA 09:</t>
  </si>
  <si>
    <t>Program zadovoljavanja socijalnih potreba</t>
  </si>
  <si>
    <t>Pomoć u novcu</t>
  </si>
  <si>
    <t>Osiguranje sredstava za program socijalne i druge skrbi</t>
  </si>
  <si>
    <t>Osiguranje sredstava za program socijalne skrbi</t>
  </si>
  <si>
    <t>Olakšati život socijalno ugroženim osobama i obiteljima</t>
  </si>
  <si>
    <t>Zakon o socijalnoj skrbi ("NN" br.59/01)</t>
  </si>
  <si>
    <t>NAKNADA GRAĐ. I KUĆAN.IZ PRORAČ.</t>
  </si>
  <si>
    <t>UKUPNO RAZDJEL 002</t>
  </si>
  <si>
    <t>RAZDJEL 003</t>
  </si>
  <si>
    <t>VLASTITI KOMUNALNI POGON</t>
  </si>
  <si>
    <t>Vlastiti pogon općine Kistanje za komunalnih djelatnosti obavlja slijedeće poslove:</t>
  </si>
  <si>
    <t>*sakupljanje, odvoz i odlaganje komunalnog otpada,</t>
  </si>
  <si>
    <t>*upravljanje, održavanje i pružanje usluga na stočnom sajmu</t>
  </si>
  <si>
    <t>*održavanje spomen ploča i spomenika</t>
  </si>
  <si>
    <t>*održavanje javnih i zelenih površina</t>
  </si>
  <si>
    <t>*čišćenje javnih površina,</t>
  </si>
  <si>
    <t>red.br.</t>
  </si>
  <si>
    <t>Upravitelj pogona</t>
  </si>
  <si>
    <t>Vozač komunalnog pogona</t>
  </si>
  <si>
    <t>Redar na stočnom sajmu</t>
  </si>
  <si>
    <t>po potrebi</t>
  </si>
  <si>
    <t>Čistač</t>
  </si>
  <si>
    <t>UKUPNO:</t>
  </si>
  <si>
    <t>*Vozač komunalnog vozila, uvjet radnog mjesta je srednja stručna sprema prometnog</t>
  </si>
  <si>
    <t>1.godina radnog iskustva,</t>
  </si>
  <si>
    <t>škola, položen vozački ispit za "B" kategoriju,</t>
  </si>
  <si>
    <t>*Čistač, uvjet radnog mjesta je najmanje osmogodišnja škola.</t>
  </si>
  <si>
    <t>VLASTITI POGON ZA KOMUNALNE POSLOVE</t>
  </si>
  <si>
    <t>Program 011:</t>
  </si>
  <si>
    <t>Financiranje izdataka za rad Vlastitog pogona za komunalne djelatnosti</t>
  </si>
  <si>
    <t>Aktivnosti 01</t>
  </si>
  <si>
    <t>Osiguranje uvjeta za rad zaposlenih</t>
  </si>
  <si>
    <t>Zakon o komunalnom gospodarstvu, Odluka o osnivanju Vlastitog kom.pog.</t>
  </si>
  <si>
    <t>Ukupno aktivnosti 01:</t>
  </si>
  <si>
    <t>Službena odjeća i obuća</t>
  </si>
  <si>
    <t>Gorivo za komunalno vozilo</t>
  </si>
  <si>
    <t>UKUPNO RAZDJEL 003:</t>
  </si>
  <si>
    <t>OPĆINSKO VIJEĆE OPĆINE KISTANJE</t>
  </si>
  <si>
    <t>RASHODI ZA NAB.PROIZV.DUGOTR.IMO.</t>
  </si>
  <si>
    <t>Sitni inventar i autogume</t>
  </si>
  <si>
    <t>PRORAČUN OPĆINE KISTANJE ZA 2008.PO PROGRAMIMA</t>
  </si>
  <si>
    <t>AKTIVNOSTIMA I PROJEKTIMA</t>
  </si>
  <si>
    <t xml:space="preserve"> </t>
  </si>
  <si>
    <t>Usluge tek.inv.održ.cesta(nogostup D-52 Đevrske)</t>
  </si>
  <si>
    <t>Vodoopskrba</t>
  </si>
  <si>
    <t>Sanacija odlagališta kom.otpada "Macure-Jelenik"</t>
  </si>
  <si>
    <t>za sanaciju odlagališta kom.otpada"Macure-Jelenik"</t>
  </si>
  <si>
    <t>Komunalne usluge(deratizacija)</t>
  </si>
  <si>
    <t>Tekuće donacije Hrvatskom crvenom križu KNIN</t>
  </si>
  <si>
    <t>Održavanje čistoće javnih površina, odvoz i odlag.kom.otpada i drugo</t>
  </si>
  <si>
    <t>Tekuće potpore iz županijskog proračuna</t>
  </si>
  <si>
    <t>Usluge telefona,pošte i prijevoza</t>
  </si>
  <si>
    <t>RASHODI  ZA NABAVU NEFINANC. IMOVINE</t>
  </si>
  <si>
    <t>RASHODI ZA NAB.PROIZ.DUG.IMOV.</t>
  </si>
  <si>
    <t xml:space="preserve">Ostala nemat.proiz.imov.-Izrada gl.projekta </t>
  </si>
  <si>
    <t>RASHODI ZA NAB.NEFINAN.IMOV.</t>
  </si>
  <si>
    <t xml:space="preserve">GLAVA 03:       </t>
  </si>
  <si>
    <t>Vatrogastvo i civilna zaštita</t>
  </si>
  <si>
    <t>GLAVA 04</t>
  </si>
  <si>
    <t>GLAVA 06:</t>
  </si>
  <si>
    <t>UKUPNO GLAVA 04:</t>
  </si>
  <si>
    <t>UKUPNO GLAVA 03</t>
  </si>
  <si>
    <t>Registracija  komunalnog vozila</t>
  </si>
  <si>
    <t>Usluge tek.inv.održ.cesta(ulica A. Starčevića)</t>
  </si>
  <si>
    <t>Izmjene I</t>
  </si>
  <si>
    <t>Usluge.tek.i invest.održ.građ.objekata</t>
  </si>
  <si>
    <t>UKUPNO GLAVA 05</t>
  </si>
  <si>
    <t>UKUPNO GLAVA 06:</t>
  </si>
  <si>
    <t>Građevinski objekti</t>
  </si>
  <si>
    <t>Redar na odlagal.u protupož.sezoni</t>
  </si>
  <si>
    <t>Reprezentacija-općinske manifestacije</t>
  </si>
  <si>
    <t>U proračunsku zalihu izdvaja se 10.000 kuna.</t>
  </si>
  <si>
    <t>ostvaruju potrebe građana kao što su uređenje naselja i stanovanja, prostorno i urbanističko</t>
  </si>
  <si>
    <t>Tekuće donacije Vijeću srpske nacionalne manjine Općine Kistanje</t>
  </si>
  <si>
    <t>Poslovi deratizacije i dezinsekcije, veterinarska usluga, zdravstvene usluge</t>
  </si>
  <si>
    <t>Dodatne usluge u zdravstvu i preventiva</t>
  </si>
  <si>
    <t>Ugovori o djelu i ostale intelektualne usluge</t>
  </si>
  <si>
    <t>Proračun Općine Kistanje za 2009.godinu( u daljnjem tekstu"Proračun") sastoji se od:</t>
  </si>
  <si>
    <t>Prihodi i rashodi prema razredima i skupinama utvrđuje se u Bilanci prihoda i rashoda za 2009. godinu</t>
  </si>
  <si>
    <t>Ceste, željeznice i sl.građ.objekti</t>
  </si>
  <si>
    <t>Ostali građevinski objekti</t>
  </si>
  <si>
    <t>Marko Sladaković</t>
  </si>
  <si>
    <t>Kapitalne pomoći iz županijskog proračuna</t>
  </si>
  <si>
    <t>PRIHODI OD PRODAJE NEFINANCIJSKE IMOVINE</t>
  </si>
  <si>
    <t>Prihodi od prodaje proizvedene dugotrajne imovine</t>
  </si>
  <si>
    <t>Prihodi od prodaje građevinskih objekata</t>
  </si>
  <si>
    <t>probnog rada , poznavanje rada na računalu (obvezno WORD i EXCEL),</t>
  </si>
  <si>
    <t xml:space="preserve">*Vratar-dostavljač, uvjet radnog mjesta je IV stupanj stručne spreme, probni rad </t>
  </si>
  <si>
    <t>Viši struč.računov.knjigovod.referent-blagajnik</t>
  </si>
  <si>
    <t>na računalu (obavezno WORD i EXCEL),</t>
  </si>
  <si>
    <t>EXCEL),</t>
  </si>
  <si>
    <t>GLAVA 02:</t>
  </si>
  <si>
    <t>Ceste - modernizacija neraz.cesta - MIK 2</t>
  </si>
  <si>
    <t>Usluge tek.inv.održ.cesta (nerazvrstane ceste)</t>
  </si>
  <si>
    <t>RASHODI ZA NABAVU NEFINAN. IMOVINE</t>
  </si>
  <si>
    <t>RASHODI ZA NABAVU PROIZV.DUG.IMOVINE</t>
  </si>
  <si>
    <t>Vodovod-sanac. i rekons. vodovodne mreže</t>
  </si>
  <si>
    <t>Ost.nemat.proiz.imov.-Izrada projek.idejnog</t>
  </si>
  <si>
    <t xml:space="preserve">rješenja za izdav.lok.dozvola za vodov.mrežu </t>
  </si>
  <si>
    <t>Ležajići i Reljići</t>
  </si>
  <si>
    <t>za izvedbu kanal. i pročis. otpadnih voda Kistanje</t>
  </si>
  <si>
    <t>za pročistač kanal. U Novom naselju Kistanje</t>
  </si>
  <si>
    <t>Ostala nematerijalna imovina-Izrada gl.projekta</t>
  </si>
  <si>
    <t>Ostale intelek.usluge-Plan protupožarne zaštite</t>
  </si>
  <si>
    <t>Održavanje i uređenje javnih površina</t>
  </si>
  <si>
    <t>Poboljšanje kvalitete života ljudi u zajednici</t>
  </si>
  <si>
    <t>Održavanje javnih zelenih površina, pješač.staza, dječjih igrališta, trgova itd.</t>
  </si>
  <si>
    <t>Zakon o zaštiti prirode, Zakon o zaštiti okoliša</t>
  </si>
  <si>
    <t>Usluge tek.i invest.održ.-održ.groblja i javnih površ.</t>
  </si>
  <si>
    <t>Usluge tek.i invest.održ.-uređenje dj.igral.u Kist.</t>
  </si>
  <si>
    <t>Usluge tekućeg i invest.održ.-temelji nadstr. u Ivoš.</t>
  </si>
  <si>
    <t>Veterinarske usluge</t>
  </si>
  <si>
    <t>RASHODI ZA NABAVU PROIZ.DUG.IMOVINE</t>
  </si>
  <si>
    <t>Ostala nemat.imov.-Izrada proj.dok.za dječ.vrtić</t>
  </si>
  <si>
    <t>Sufinanciranje djelatnosti udruga iz oblasti kulture i vjerskih zajednica</t>
  </si>
  <si>
    <t>Naknade građan.i kućan.u novcu-ogrijev</t>
  </si>
  <si>
    <t>Naknade građan.i kućan.u novcu-jednok. pomoći</t>
  </si>
  <si>
    <t xml:space="preserve">Ostala nem.imov.-Izrada proj.dok.za gradnju Doma </t>
  </si>
  <si>
    <t>za stare i nemoćne osobe</t>
  </si>
  <si>
    <t>Struč.refer.za praćenje stanja u prostoru-komunalni redar</t>
  </si>
  <si>
    <t>dozvola "B" kategorije, znanje rada na računalu (WORD i EXCEL),</t>
  </si>
  <si>
    <t>ili u njegovoj odsutnosti pogonom upravlja općinski načelnik. Uvjet radnog mjesta je srednja stručna</t>
  </si>
  <si>
    <t xml:space="preserve">naziv radnog mjesta </t>
  </si>
  <si>
    <t>Usluge tek.i inv.održ.kom.vozila</t>
  </si>
  <si>
    <t>POMOĆ STARIM I NEMOĆNIM OSOBAMA</t>
  </si>
  <si>
    <t>Program :</t>
  </si>
  <si>
    <t>Organiziranje pomoći u kući za stare i nemoćne na području općine Kistanje</t>
  </si>
  <si>
    <t>Obilazak starih, bolesnih i napuštenih osoba, čišćenje, održavanje osobne higijene itd.</t>
  </si>
  <si>
    <t>Poboljšanje socijalne uključenosti socijalno osjetljivih skupina</t>
  </si>
  <si>
    <t>Usluge telefona i pošte</t>
  </si>
  <si>
    <t>Usluge tek.i inv.održ.građ.objekata</t>
  </si>
  <si>
    <t>Ugovori o djelu</t>
  </si>
  <si>
    <t>Ostale usluge tekućeg i invest.održ.</t>
  </si>
  <si>
    <t>Ostale intelektualne usluge</t>
  </si>
  <si>
    <t>Naknade članovima povjerenstava (izbori)</t>
  </si>
  <si>
    <t>Uredsko opremanje administracije</t>
  </si>
  <si>
    <t>Računala i računalna oprema</t>
  </si>
  <si>
    <t>Ostale tekuće donacije - naknade strankama izbori</t>
  </si>
  <si>
    <t>Tekuće pomoći od ostalih subj. (Min.reg.razvoja)</t>
  </si>
  <si>
    <t>Kapitalne pom.od ostalih subj. (Fond za zaštitu okoliša)</t>
  </si>
  <si>
    <t>Kapitalne pomoći od ostalih subj. (Min.reg.razvoja)</t>
  </si>
  <si>
    <t>Kapitalne pomoći od ostalih subj. (Ministarstvo poljoprivrede)</t>
  </si>
  <si>
    <t>Kapitalne pomoći od ostalih subj. (Fond za regionalni razvoj)</t>
  </si>
  <si>
    <t>Kapit.pom.od ostal.subj. (Hrvatske vode)</t>
  </si>
  <si>
    <t>Vodovod - stručni nadzor</t>
  </si>
  <si>
    <t>Komunalne usluge (precrpnica)</t>
  </si>
  <si>
    <t>Adaptacija uređaja precrpnice fekal.voda</t>
  </si>
  <si>
    <t>Ostale intelek.usluge-Plan zaštite i spaš.</t>
  </si>
  <si>
    <t>Usluge nadzora za provedbu deratizacije</t>
  </si>
  <si>
    <t>Oprema - nabava kontejnera</t>
  </si>
  <si>
    <t>Izrada novelacije projekta vod.podsustava Macure</t>
  </si>
  <si>
    <t>Ostale intelektualne usluge-Izrada web stranice</t>
  </si>
  <si>
    <t>Tekuće donac.Vijeću srpske nac.manjine ŠK žup.</t>
  </si>
  <si>
    <t>PROGRAM JAVNIH RADOVA</t>
  </si>
  <si>
    <t>Financiranje izdataka za rad djelatnika na programu javnih radova</t>
  </si>
  <si>
    <t>Nacionalni plan za poticanje zapošljavanja u 2009. i 2010. godini</t>
  </si>
  <si>
    <t>UKUPNO RAZDJEL 004:</t>
  </si>
  <si>
    <t>RAZDJEL 004</t>
  </si>
  <si>
    <t>RAZDJEL 005</t>
  </si>
  <si>
    <t>UKUPNO RAZDJEL 005:</t>
  </si>
  <si>
    <t>Naknade predstavničkom i izvrš.tijelu, povjerenstvima i sl.</t>
  </si>
  <si>
    <t>Plan I-XII.2009.</t>
  </si>
  <si>
    <t>Tekuće potpore iz županijskog proračuna - izbori</t>
  </si>
  <si>
    <t>Plan I-XII</t>
  </si>
  <si>
    <t>Tekuće pomoći od ostalih subj. (HZZ)</t>
  </si>
  <si>
    <t>(9 vijećnika-volonteri , primaju naknadu sukladno odluci)</t>
  </si>
  <si>
    <t>Općinsko vijeće imenuje svoja radna tijela-povjerenstva.</t>
  </si>
  <si>
    <t>Općinsko vijeće i povjerenstva</t>
  </si>
  <si>
    <t>Predstavničko tijelo</t>
  </si>
  <si>
    <t>Odluka o financiranju političkih stranaka ("Službeni vjesnik Šibensko-kninske</t>
  </si>
  <si>
    <t>Odluka o ustrojstvu Jedinstvenog upravnog odjela Općine Kistanje ("Sl.vjesnik</t>
  </si>
  <si>
    <t xml:space="preserve">Izdaci proračuna za 2009.godinu raspoređuju se po razdjelima, korisnicima, potanjim namjenama </t>
  </si>
  <si>
    <t>i Pravilnik o poslovanju Vlastitog pogona Općine Kistanje</t>
  </si>
  <si>
    <t xml:space="preserve">                     IZMJENE I DOPUNE PRORAČUNA  (I)</t>
  </si>
  <si>
    <t xml:space="preserve">                      OPĆINE KISTANJE ZA 2009. godinu </t>
  </si>
  <si>
    <t xml:space="preserve">    PREDSJEDNIK</t>
  </si>
  <si>
    <t>jedinica lokalne i područne (regionalne) samourave(Narodne novine" ,broj 117/93,69/97,33/00,73/00,107/01, 117/01</t>
  </si>
  <si>
    <t>8/09) Općinsko vijeće Općine Kistanje na 5. sjednici od ______________  2009.g. donosi</t>
  </si>
  <si>
    <t>(aktivnostima) u Posebnom dijelu Proračuna, kako slijedi:</t>
  </si>
  <si>
    <t>u skladu sa zakonom, statutom i drugim podzakonskim aktima.</t>
  </si>
  <si>
    <t>Javno objavljivanje akata, odluka  u službenom glasilu županije, u Narodnim</t>
  </si>
  <si>
    <t>novinama, financiranje izdataka za rad vijeća, komisija, povjerenstava,</t>
  </si>
  <si>
    <t>Zakon o lokalnoj i područnoj(regionalnoj ) samoupravi("NN"33/01, 60/01 129/05),</t>
  </si>
  <si>
    <t>("NN", 117/93, 69/97, 33/00, 73/00, 127/00, 59/01,107/01,117/01, 150/02 i 143/03),</t>
  </si>
  <si>
    <t>Statut Općine Kistanje("Sl.vjesnik Šibensko-kninske županije",br. 8/09.</t>
  </si>
  <si>
    <t>Poslovnik o radu Općinskog vijeća, Odluka o plaćama i naknadama,</t>
  </si>
  <si>
    <t>Pravilnik o unutarnjem redu u Jedinstvenom upravnom odjelu.</t>
  </si>
  <si>
    <t>Naknade vijeću i radnim tijelima</t>
  </si>
  <si>
    <t>društvenih, komunalnih, gospodarskih i drugih djelatnosti važnih za funkcioniranje općine kao što</t>
  </si>
  <si>
    <t>rad općinskih tijela te poslovi državne uprave koji su preneseni na općinu, a posebno :</t>
  </si>
  <si>
    <t>*stručni poslovi za potrebe općinskog načelnika, vijeća, komisija i povjerenstava</t>
  </si>
  <si>
    <t>*vodi zapisnike sa sjednica tijela lokalne samouprave (općinskog vijeća, načelnika, povjerenstava itd.),</t>
  </si>
  <si>
    <t>*prati stanje u oblasti kulture, sporta, prosvjete, zdravstva i socijalne skrbi,</t>
  </si>
  <si>
    <t>*provodi mjere protupožarne zaštite, zaštite okoliša,</t>
  </si>
  <si>
    <t>*nadležnim tijelima vlasti dostavlja informacije, izvješća, odluke i druge potrebne materijale</t>
  </si>
  <si>
    <t>stručna sprema društvenog usmjerenja (pravni, ekonomski, filozofski, 5 godina radnog iskustva ,</t>
  </si>
  <si>
    <t xml:space="preserve">poželjno 1 godina rada na poslovima u lokalnoj samoupravi, probni rad 3 mjeseca, poznavanje rada </t>
  </si>
  <si>
    <t>*Stručni suradnik za pravne poslove-tajnik, uvjet radnog mjesta je visoka stručna sprema</t>
  </si>
  <si>
    <t xml:space="preserve">pravnog smjera, 3.godine radnog iskustva, položen državni stručni ispit ili pravosudni ispit, 3 mjeseca </t>
  </si>
  <si>
    <t>*Stručni referent za opće poslove -tajnik/ca načelnika, uvjet radnog mjesta je srednja</t>
  </si>
  <si>
    <t xml:space="preserve">stručna sprema, ekonomskog ili upravnog smjera, položen stručni ispit ili njegovo polaganje u </t>
  </si>
  <si>
    <t>*Viši stručni računovodstvono-knjigovodstveni referent -blagajnik, uvjet radnog mjesta je</t>
  </si>
  <si>
    <t>viša stručna sprema ekonomskog ili financijskog smjera, 3 godine radnog iskustva, položen</t>
  </si>
  <si>
    <t>poznavanje rada na računalu (WORD i EXCEL)</t>
  </si>
  <si>
    <t xml:space="preserve">srednja stručna sprema :gimnazija,ekonomska,upravna,tehnička ili odgovarajuća školska </t>
  </si>
  <si>
    <t>sprema, položen stručni ispit ili njegovo polaganje u zakonskom roku, 3 mjeseca probnog rada,</t>
  </si>
  <si>
    <t>poznavanje rada na računalu (WORD i EXCEL), vozačka dozvola "B" kategorije,</t>
  </si>
  <si>
    <t>*Spremačica-čistačica, uvjet radnog mjesta je osnovna škola, probni rad 3 mjeseca.</t>
  </si>
  <si>
    <t>Šteta nastala radovima na izgradnji i obnovi komunalne infrastrukture i drugih objekata</t>
  </si>
  <si>
    <t>Održavanje javne rasvjete, zamjena kablova, žarulja i sl.</t>
  </si>
  <si>
    <t>Zakon o komunalnom gospodarstvu("NN", br.26/03)</t>
  </si>
  <si>
    <t>Zakon o komunalnom gospodarstvu("NN", br.26/03, 178/04)</t>
  </si>
  <si>
    <t>Zakon o komunalnom gospodarstvu("NN", br.26/03, 82/04 i 178/04)</t>
  </si>
  <si>
    <t>Sufinanciranje rada DVD "Sveti Juraj" Kistanje o JVP KNIN</t>
  </si>
  <si>
    <t>pružanju pomoći vjerskim zajednicama na području općine Kistanje</t>
  </si>
  <si>
    <t>Zakon o financiranju javnih potreba u kulturi ("NN", br.47/90 i 27/93)</t>
  </si>
  <si>
    <t>Zakon o sportu ("NN", br.111/97,13/98,127/00)</t>
  </si>
  <si>
    <t>Zakon o Hrvatskom crvenom križu ("NN", br.36/94.)</t>
  </si>
  <si>
    <t>*prigodna ukrašavanja naselja, javnih objekata i slično</t>
  </si>
  <si>
    <t>*postavljanje ploča s imenima ulica,prometnih znakova, oznaka naselja i slično</t>
  </si>
  <si>
    <t>U Vlastitom pogonu Općine Kistanje za komunalne djelatnosti sistematizirana su slijedeća radna mjesta:</t>
  </si>
  <si>
    <t>Vlastitim pogonom rukovodi upravitelj pogona, a ukoliko to radno mjesto nije popunjeno,</t>
  </si>
  <si>
    <t xml:space="preserve">sprema (gimnazija, ekonomska, tehnička ili druga odgovarajuća, položen stručni ispit, vozačka </t>
  </si>
  <si>
    <t>smjera, vozačka dozvola "B","C","D" i "E" kategorije, 1 godina radnog staža,</t>
  </si>
  <si>
    <t>*Redar na stočnom sajmu, uvjet radnog mjesta je srednja školska sprema (gimnazija,</t>
  </si>
  <si>
    <t>ekonomska, upravna, tehnička, agronomska, ili srodna stručna sprema, ili IV stupanj struč.spreme)</t>
  </si>
  <si>
    <t>*Redar na odlagalištu komunalnog otpada, uvjet radnog mjesta je najmanje osmogodišnja</t>
  </si>
  <si>
    <t>Uređenje javnih površina i održavanje čistoće na njima</t>
  </si>
  <si>
    <t xml:space="preserve">Zakon o potvrđivanju Ugovora o zajmu između RH i Međunarodne banke za obnovu i razvoj </t>
  </si>
  <si>
    <t xml:space="preserve">za PSGO, NN br.9/05 te Darovni ugovor između Općine Kistanje i MRRŠVG RH </t>
  </si>
  <si>
    <t>br.16-D-SU1-20154/07-15 i sredstva Općine Kistanje.</t>
  </si>
  <si>
    <t>od 12.listopada 2009.g.</t>
  </si>
  <si>
    <t>, donosi</t>
  </si>
  <si>
    <t>KLASA:400-06/09-01-30</t>
  </si>
  <si>
    <t>URBROJ:2182/16-01-09-1</t>
  </si>
  <si>
    <t>Kistanje ,12.listopada 2009.g.</t>
  </si>
  <si>
    <t>Na temelju članka 37,38. i 39. Zakona o proračunu ("Narodne novine",br.87/08),članka 55. Zakona o financiranju</t>
  </si>
  <si>
    <t>150/02,147/03,132/06 i 73/08.) i članka 32.Statuta Općine Kistanje ("Službeni vjesnik Šibensko-kninske županije",br.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</si>
</sst>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"/>
    <numFmt numFmtId="165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3" borderId="7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3" fontId="6" fillId="4" borderId="6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3" fillId="5" borderId="6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2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3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3" fontId="6" fillId="6" borderId="6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7" borderId="0" xfId="0" applyFont="1" applyFill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3" borderId="1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3" fontId="6" fillId="3" borderId="9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3" fillId="3" borderId="5" xfId="0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9" xfId="0" applyFont="1" applyFill="1" applyBorder="1" applyAlignment="1">
      <alignment/>
    </xf>
    <xf numFmtId="0" fontId="3" fillId="7" borderId="9" xfId="0" applyFont="1" applyFill="1" applyBorder="1" applyAlignment="1">
      <alignment/>
    </xf>
    <xf numFmtId="3" fontId="6" fillId="7" borderId="19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6" fillId="8" borderId="5" xfId="0" applyFont="1" applyFill="1" applyBorder="1" applyAlignment="1">
      <alignment/>
    </xf>
    <xf numFmtId="0" fontId="3" fillId="8" borderId="6" xfId="0" applyFont="1" applyFill="1" applyBorder="1" applyAlignment="1">
      <alignment/>
    </xf>
    <xf numFmtId="0" fontId="6" fillId="8" borderId="6" xfId="0" applyFont="1" applyFill="1" applyBorder="1" applyAlignment="1">
      <alignment/>
    </xf>
    <xf numFmtId="3" fontId="6" fillId="8" borderId="6" xfId="0" applyNumberFormat="1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3" fontId="6" fillId="9" borderId="6" xfId="0" applyNumberFormat="1" applyFont="1" applyFill="1" applyBorder="1" applyAlignment="1">
      <alignment/>
    </xf>
    <xf numFmtId="3" fontId="6" fillId="9" borderId="7" xfId="0" applyNumberFormat="1" applyFont="1" applyFill="1" applyBorder="1" applyAlignment="1">
      <alignment/>
    </xf>
    <xf numFmtId="0" fontId="3" fillId="9" borderId="5" xfId="0" applyFont="1" applyFill="1" applyBorder="1" applyAlignment="1">
      <alignment/>
    </xf>
    <xf numFmtId="0" fontId="3" fillId="9" borderId="6" xfId="0" applyFont="1" applyFill="1" applyBorder="1" applyAlignment="1">
      <alignment/>
    </xf>
    <xf numFmtId="3" fontId="3" fillId="9" borderId="6" xfId="0" applyNumberFormat="1" applyFont="1" applyFill="1" applyBorder="1" applyAlignment="1">
      <alignment/>
    </xf>
    <xf numFmtId="0" fontId="3" fillId="9" borderId="17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3" fontId="3" fillId="9" borderId="12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3" fontId="6" fillId="4" borderId="9" xfId="0" applyNumberFormat="1" applyFont="1" applyFill="1" applyBorder="1" applyAlignment="1">
      <alignment/>
    </xf>
    <xf numFmtId="0" fontId="3" fillId="3" borderId="28" xfId="0" applyFont="1" applyFill="1" applyBorder="1" applyAlignment="1">
      <alignment/>
    </xf>
    <xf numFmtId="0" fontId="3" fillId="3" borderId="29" xfId="0" applyFont="1" applyFill="1" applyBorder="1" applyAlignment="1">
      <alignment/>
    </xf>
    <xf numFmtId="3" fontId="6" fillId="3" borderId="29" xfId="0" applyNumberFormat="1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3" borderId="6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3" fontId="6" fillId="4" borderId="3" xfId="0" applyNumberFormat="1" applyFont="1" applyFill="1" applyBorder="1" applyAlignment="1">
      <alignment/>
    </xf>
    <xf numFmtId="0" fontId="3" fillId="7" borderId="18" xfId="0" applyFont="1" applyFill="1" applyBorder="1" applyAlignment="1">
      <alignment/>
    </xf>
    <xf numFmtId="3" fontId="3" fillId="7" borderId="9" xfId="0" applyNumberFormat="1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10" borderId="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3" fontId="6" fillId="7" borderId="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4" borderId="16" xfId="0" applyNumberFormat="1" applyFont="1" applyFill="1" applyBorder="1" applyAlignment="1">
      <alignment/>
    </xf>
    <xf numFmtId="3" fontId="3" fillId="5" borderId="16" xfId="0" applyNumberFormat="1" applyFont="1" applyFill="1" applyBorder="1" applyAlignment="1">
      <alignment/>
    </xf>
    <xf numFmtId="0" fontId="6" fillId="0" borderId="37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38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3" fontId="3" fillId="0" borderId="39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3" fontId="6" fillId="6" borderId="6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3" borderId="6" xfId="0" applyNumberFormat="1" applyFont="1" applyFill="1" applyBorder="1" applyAlignment="1">
      <alignment/>
    </xf>
    <xf numFmtId="3" fontId="6" fillId="0" borderId="6" xfId="0" applyNumberFormat="1" applyFont="1" applyBorder="1" applyAlignment="1">
      <alignment/>
    </xf>
    <xf numFmtId="0" fontId="3" fillId="2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43" xfId="0" applyFont="1" applyFill="1" applyBorder="1" applyAlignment="1">
      <alignment/>
    </xf>
    <xf numFmtId="0" fontId="3" fillId="3" borderId="44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7" borderId="43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7" borderId="44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6" fillId="6" borderId="11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6" fillId="6" borderId="8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3" fillId="9" borderId="7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3" fillId="9" borderId="8" xfId="0" applyFont="1" applyFill="1" applyBorder="1" applyAlignment="1">
      <alignment/>
    </xf>
    <xf numFmtId="0" fontId="3" fillId="9" borderId="11" xfId="0" applyFont="1" applyFill="1" applyBorder="1" applyAlignment="1">
      <alignment/>
    </xf>
    <xf numFmtId="0" fontId="3" fillId="9" borderId="34" xfId="0" applyFont="1" applyFill="1" applyBorder="1" applyAlignment="1">
      <alignment/>
    </xf>
    <xf numFmtId="0" fontId="3" fillId="9" borderId="41" xfId="0" applyFont="1" applyFill="1" applyBorder="1" applyAlignment="1">
      <alignment/>
    </xf>
    <xf numFmtId="0" fontId="3" fillId="9" borderId="35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3" fillId="4" borderId="22" xfId="0" applyFont="1" applyFill="1" applyBorder="1" applyAlignment="1">
      <alignment/>
    </xf>
    <xf numFmtId="0" fontId="3" fillId="4" borderId="45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" fillId="3" borderId="45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4" borderId="43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0" fontId="3" fillId="3" borderId="48" xfId="0" applyFont="1" applyFill="1" applyBorder="1" applyAlignment="1">
      <alignment/>
    </xf>
    <xf numFmtId="0" fontId="6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3" borderId="5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2" xfId="0" applyFont="1" applyFill="1" applyBorder="1" applyAlignment="1">
      <alignment/>
    </xf>
    <xf numFmtId="3" fontId="6" fillId="3" borderId="55" xfId="0" applyNumberFormat="1" applyFont="1" applyFill="1" applyBorder="1" applyAlignment="1">
      <alignment/>
    </xf>
    <xf numFmtId="0" fontId="3" fillId="0" borderId="56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1" xfId="0" applyFont="1" applyBorder="1" applyAlignment="1">
      <alignment/>
    </xf>
    <xf numFmtId="0" fontId="3" fillId="3" borderId="30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3" fillId="7" borderId="19" xfId="0" applyFont="1" applyFill="1" applyBorder="1" applyAlignment="1">
      <alignment/>
    </xf>
    <xf numFmtId="0" fontId="3" fillId="3" borderId="33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3" fillId="10" borderId="7" xfId="0" applyFont="1" applyFill="1" applyBorder="1" applyAlignment="1">
      <alignment/>
    </xf>
    <xf numFmtId="0" fontId="3" fillId="10" borderId="8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32" xfId="0" applyFont="1" applyBorder="1" applyAlignment="1">
      <alignment/>
    </xf>
    <xf numFmtId="3" fontId="3" fillId="0" borderId="60" xfId="0" applyNumberFormat="1" applyFont="1" applyBorder="1" applyAlignment="1">
      <alignment/>
    </xf>
    <xf numFmtId="3" fontId="6" fillId="3" borderId="21" xfId="0" applyNumberFormat="1" applyFont="1" applyFill="1" applyBorder="1" applyAlignment="1">
      <alignment/>
    </xf>
    <xf numFmtId="3" fontId="3" fillId="9" borderId="3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6" fillId="4" borderId="21" xfId="0" applyNumberFormat="1" applyFont="1" applyFill="1" applyBorder="1" applyAlignment="1">
      <alignment/>
    </xf>
    <xf numFmtId="0" fontId="3" fillId="3" borderId="45" xfId="0" applyFont="1" applyFill="1" applyBorder="1" applyAlignment="1">
      <alignment/>
    </xf>
    <xf numFmtId="0" fontId="3" fillId="3" borderId="61" xfId="0" applyFont="1" applyFill="1" applyBorder="1" applyAlignment="1">
      <alignment/>
    </xf>
    <xf numFmtId="0" fontId="3" fillId="0" borderId="34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7" borderId="4" xfId="0" applyFont="1" applyFill="1" applyBorder="1" applyAlignment="1">
      <alignment/>
    </xf>
    <xf numFmtId="0" fontId="3" fillId="7" borderId="38" xfId="0" applyFont="1" applyFill="1" applyBorder="1" applyAlignment="1">
      <alignment/>
    </xf>
    <xf numFmtId="0" fontId="3" fillId="7" borderId="40" xfId="0" applyFont="1" applyFill="1" applyBorder="1" applyAlignment="1">
      <alignment/>
    </xf>
    <xf numFmtId="3" fontId="6" fillId="7" borderId="3" xfId="0" applyNumberFormat="1" applyFont="1" applyFill="1" applyBorder="1" applyAlignment="1">
      <alignment/>
    </xf>
    <xf numFmtId="0" fontId="6" fillId="11" borderId="18" xfId="0" applyFont="1" applyFill="1" applyBorder="1" applyAlignment="1">
      <alignment/>
    </xf>
    <xf numFmtId="0" fontId="6" fillId="11" borderId="9" xfId="0" applyFont="1" applyFill="1" applyBorder="1" applyAlignment="1">
      <alignment/>
    </xf>
    <xf numFmtId="0" fontId="6" fillId="11" borderId="19" xfId="0" applyFont="1" applyFill="1" applyBorder="1" applyAlignment="1">
      <alignment/>
    </xf>
    <xf numFmtId="0" fontId="6" fillId="11" borderId="44" xfId="0" applyFont="1" applyFill="1" applyBorder="1" applyAlignment="1">
      <alignment/>
    </xf>
    <xf numFmtId="0" fontId="6" fillId="11" borderId="43" xfId="0" applyFont="1" applyFill="1" applyBorder="1" applyAlignment="1">
      <alignment/>
    </xf>
    <xf numFmtId="3" fontId="6" fillId="11" borderId="9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2" borderId="40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6" fillId="0" borderId="43" xfId="0" applyFont="1" applyBorder="1" applyAlignment="1">
      <alignment/>
    </xf>
    <xf numFmtId="0" fontId="6" fillId="2" borderId="38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2" borderId="62" xfId="0" applyFont="1" applyFill="1" applyBorder="1" applyAlignment="1">
      <alignment/>
    </xf>
    <xf numFmtId="0" fontId="6" fillId="0" borderId="59" xfId="0" applyFont="1" applyBorder="1" applyAlignment="1">
      <alignment/>
    </xf>
    <xf numFmtId="0" fontId="6" fillId="3" borderId="59" xfId="0" applyFont="1" applyFill="1" applyBorder="1" applyAlignment="1">
      <alignment/>
    </xf>
    <xf numFmtId="0" fontId="6" fillId="4" borderId="59" xfId="0" applyFont="1" applyFill="1" applyBorder="1" applyAlignment="1">
      <alignment/>
    </xf>
    <xf numFmtId="0" fontId="3" fillId="5" borderId="59" xfId="0" applyFont="1" applyFill="1" applyBorder="1" applyAlignment="1">
      <alignment/>
    </xf>
    <xf numFmtId="0" fontId="6" fillId="0" borderId="63" xfId="0" applyFont="1" applyBorder="1" applyAlignment="1">
      <alignment/>
    </xf>
    <xf numFmtId="0" fontId="6" fillId="4" borderId="1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3" fillId="7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7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6" fillId="3" borderId="64" xfId="0" applyFont="1" applyFill="1" applyBorder="1" applyAlignment="1">
      <alignment/>
    </xf>
    <xf numFmtId="0" fontId="6" fillId="3" borderId="55" xfId="0" applyFont="1" applyFill="1" applyBorder="1" applyAlignment="1">
      <alignment/>
    </xf>
    <xf numFmtId="0" fontId="6" fillId="3" borderId="54" xfId="0" applyFont="1" applyFill="1" applyBorder="1" applyAlignment="1">
      <alignment/>
    </xf>
    <xf numFmtId="3" fontId="6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6" fillId="3" borderId="43" xfId="0" applyNumberFormat="1" applyFont="1" applyFill="1" applyBorder="1" applyAlignment="1">
      <alignment/>
    </xf>
    <xf numFmtId="0" fontId="3" fillId="2" borderId="65" xfId="0" applyFont="1" applyFill="1" applyBorder="1" applyAlignment="1">
      <alignment/>
    </xf>
    <xf numFmtId="0" fontId="3" fillId="0" borderId="66" xfId="0" applyFont="1" applyBorder="1" applyAlignment="1">
      <alignment/>
    </xf>
    <xf numFmtId="3" fontId="3" fillId="7" borderId="0" xfId="0" applyNumberFormat="1" applyFont="1" applyFill="1" applyBorder="1" applyAlignment="1">
      <alignment/>
    </xf>
    <xf numFmtId="3" fontId="6" fillId="11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5"/>
  <sheetViews>
    <sheetView tabSelected="1" workbookViewId="0" topLeftCell="A630">
      <selection activeCell="I660" sqref="I659:I660"/>
    </sheetView>
  </sheetViews>
  <sheetFormatPr defaultColWidth="9.140625" defaultRowHeight="12.75"/>
  <cols>
    <col min="5" max="5" width="16.140625" style="0" customWidth="1"/>
    <col min="6" max="7" width="10.7109375" style="0" customWidth="1"/>
    <col min="8" max="8" width="9.7109375" style="0" hidden="1" customWidth="1"/>
    <col min="11" max="11" width="13.421875" style="0" bestFit="1" customWidth="1"/>
  </cols>
  <sheetData>
    <row r="1" spans="1:9" ht="12.75">
      <c r="A1" s="1" t="s">
        <v>513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453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514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454</v>
      </c>
      <c r="B4" s="1"/>
      <c r="C4" s="1"/>
      <c r="D4" s="1"/>
      <c r="E4" s="1" t="s">
        <v>508</v>
      </c>
      <c r="F4" s="1" t="s">
        <v>509</v>
      </c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7" spans="1:9" ht="18">
      <c r="A7" s="2" t="s">
        <v>450</v>
      </c>
      <c r="B7" s="3"/>
      <c r="C7" s="3"/>
      <c r="D7" s="3"/>
      <c r="E7" s="3"/>
      <c r="F7" s="3"/>
      <c r="G7" s="3"/>
      <c r="H7" s="4"/>
      <c r="I7" s="4"/>
    </row>
    <row r="8" spans="1:9" ht="18">
      <c r="A8" s="2" t="s">
        <v>451</v>
      </c>
      <c r="B8" s="3"/>
      <c r="C8" s="3"/>
      <c r="D8" s="3"/>
      <c r="E8" s="3"/>
      <c r="F8" s="3"/>
      <c r="G8" s="3"/>
      <c r="H8" s="4"/>
      <c r="I8" s="4"/>
    </row>
    <row r="9" spans="1:9" ht="18">
      <c r="A9" s="2"/>
      <c r="B9" s="3"/>
      <c r="C9" s="3"/>
      <c r="D9" s="3"/>
      <c r="E9" s="3"/>
      <c r="F9" s="3"/>
      <c r="G9" s="3"/>
      <c r="H9" s="4"/>
      <c r="I9" s="4"/>
    </row>
    <row r="10" spans="1:9" ht="12.75">
      <c r="A10" s="1"/>
      <c r="B10" s="1"/>
      <c r="C10" s="1"/>
      <c r="D10" s="1"/>
      <c r="E10" s="5" t="s">
        <v>0</v>
      </c>
      <c r="F10" s="1"/>
      <c r="G10" s="1"/>
      <c r="H10" s="1"/>
      <c r="I10" s="1"/>
    </row>
    <row r="11" spans="1:9" ht="12.75">
      <c r="A11" s="1" t="s">
        <v>354</v>
      </c>
      <c r="B11" s="1"/>
      <c r="C11" s="1"/>
      <c r="D11" s="1"/>
      <c r="E11" s="1"/>
      <c r="F11" s="1"/>
      <c r="G11" s="1"/>
      <c r="H11" s="1"/>
      <c r="I11" s="1"/>
    </row>
    <row r="12" spans="1:9" ht="13.5" thickBot="1">
      <c r="A12" s="1"/>
      <c r="B12" s="1"/>
      <c r="C12" s="1"/>
      <c r="D12" s="1"/>
      <c r="E12" s="1"/>
      <c r="F12" s="1"/>
      <c r="G12" s="1"/>
      <c r="H12" s="7"/>
      <c r="I12" s="7"/>
    </row>
    <row r="13" spans="1:9" ht="12.75">
      <c r="A13" s="310" t="s">
        <v>1</v>
      </c>
      <c r="B13" s="307"/>
      <c r="C13" s="307"/>
      <c r="D13" s="307"/>
      <c r="E13" s="304"/>
      <c r="F13" s="9" t="s">
        <v>440</v>
      </c>
      <c r="G13" s="51" t="s">
        <v>341</v>
      </c>
      <c r="H13" s="49"/>
      <c r="I13" s="49"/>
    </row>
    <row r="14" spans="1:9" ht="12.75">
      <c r="A14" s="251"/>
      <c r="B14" s="117"/>
      <c r="C14" s="117"/>
      <c r="D14" s="117"/>
      <c r="E14" s="14"/>
      <c r="F14" s="12"/>
      <c r="G14" s="121"/>
      <c r="H14" s="49"/>
      <c r="I14" s="49"/>
    </row>
    <row r="15" spans="1:9" ht="12.75">
      <c r="A15" s="311" t="s">
        <v>2</v>
      </c>
      <c r="B15" s="115"/>
      <c r="C15" s="115"/>
      <c r="D15" s="115"/>
      <c r="E15" s="14"/>
      <c r="F15" s="17"/>
      <c r="G15" s="56"/>
      <c r="H15" s="49"/>
      <c r="I15" s="49"/>
    </row>
    <row r="16" spans="1:9" ht="12.75">
      <c r="A16" s="251" t="s">
        <v>3</v>
      </c>
      <c r="B16" s="117"/>
      <c r="C16" s="117"/>
      <c r="D16" s="117"/>
      <c r="E16" s="14"/>
      <c r="F16" s="17">
        <v>6350000</v>
      </c>
      <c r="G16" s="56">
        <v>5273266</v>
      </c>
      <c r="H16" s="57"/>
      <c r="I16" s="57"/>
    </row>
    <row r="17" spans="1:9" ht="12.75">
      <c r="A17" s="251" t="s">
        <v>4</v>
      </c>
      <c r="B17" s="117"/>
      <c r="C17" s="117"/>
      <c r="D17" s="117"/>
      <c r="E17" s="14"/>
      <c r="F17" s="17">
        <v>0</v>
      </c>
      <c r="G17" s="56">
        <v>91544</v>
      </c>
      <c r="H17" s="57"/>
      <c r="I17" s="57"/>
    </row>
    <row r="18" spans="1:9" ht="12.75">
      <c r="A18" s="312" t="s">
        <v>5</v>
      </c>
      <c r="B18" s="194"/>
      <c r="C18" s="189"/>
      <c r="D18" s="189"/>
      <c r="E18" s="187"/>
      <c r="F18" s="22">
        <f>F16+F17</f>
        <v>6350000</v>
      </c>
      <c r="G18" s="66">
        <f>G16+G17</f>
        <v>5364810</v>
      </c>
      <c r="H18" s="150"/>
      <c r="I18" s="150"/>
    </row>
    <row r="19" spans="1:9" ht="12.75">
      <c r="A19" s="251"/>
      <c r="B19" s="117"/>
      <c r="C19" s="117"/>
      <c r="D19" s="117"/>
      <c r="E19" s="14"/>
      <c r="F19" s="17"/>
      <c r="G19" s="56"/>
      <c r="H19" s="49"/>
      <c r="I19" s="49"/>
    </row>
    <row r="20" spans="1:9" ht="12.75">
      <c r="A20" s="251" t="s">
        <v>6</v>
      </c>
      <c r="B20" s="117"/>
      <c r="C20" s="117"/>
      <c r="D20" s="117"/>
      <c r="E20" s="14"/>
      <c r="F20" s="17">
        <v>6500000</v>
      </c>
      <c r="G20" s="56">
        <f>G84</f>
        <v>4849372</v>
      </c>
      <c r="H20" s="57"/>
      <c r="I20" s="57"/>
    </row>
    <row r="21" spans="1:9" ht="12.75">
      <c r="A21" s="251" t="s">
        <v>7</v>
      </c>
      <c r="B21" s="117"/>
      <c r="C21" s="117"/>
      <c r="D21" s="117"/>
      <c r="E21" s="14"/>
      <c r="F21" s="17">
        <v>0</v>
      </c>
      <c r="G21" s="56">
        <f>G132</f>
        <v>1447311</v>
      </c>
      <c r="H21" s="57"/>
      <c r="I21" s="57"/>
    </row>
    <row r="22" spans="1:9" ht="12.75">
      <c r="A22" s="313" t="s">
        <v>8</v>
      </c>
      <c r="B22" s="316"/>
      <c r="C22" s="204"/>
      <c r="D22" s="204"/>
      <c r="E22" s="203"/>
      <c r="F22" s="26">
        <f>F20+F21</f>
        <v>6500000</v>
      </c>
      <c r="G22" s="151">
        <f>G20+G21</f>
        <v>6296683</v>
      </c>
      <c r="H22" s="150"/>
      <c r="I22" s="150"/>
    </row>
    <row r="23" spans="1:9" ht="12.75">
      <c r="A23" s="251" t="s">
        <v>9</v>
      </c>
      <c r="B23" s="117"/>
      <c r="C23" s="117"/>
      <c r="D23" s="117"/>
      <c r="E23" s="14"/>
      <c r="F23" s="17">
        <f>F18-F22</f>
        <v>-150000</v>
      </c>
      <c r="G23" s="56">
        <f>G18-G22</f>
        <v>-931873</v>
      </c>
      <c r="H23" s="57"/>
      <c r="I23" s="57"/>
    </row>
    <row r="24" spans="1:9" ht="12.75">
      <c r="A24" s="251"/>
      <c r="B24" s="117"/>
      <c r="C24" s="117"/>
      <c r="D24" s="117"/>
      <c r="E24" s="14"/>
      <c r="F24" s="17"/>
      <c r="G24" s="56"/>
      <c r="H24" s="57"/>
      <c r="I24" s="57"/>
    </row>
    <row r="25" spans="1:9" ht="12.75">
      <c r="A25" s="311" t="s">
        <v>10</v>
      </c>
      <c r="B25" s="115"/>
      <c r="C25" s="115"/>
      <c r="D25" s="115"/>
      <c r="E25" s="114"/>
      <c r="F25" s="27"/>
      <c r="G25" s="55">
        <v>931873</v>
      </c>
      <c r="H25" s="150"/>
      <c r="I25" s="150"/>
    </row>
    <row r="26" spans="1:9" ht="12.75">
      <c r="A26" s="314" t="s">
        <v>11</v>
      </c>
      <c r="B26" s="308"/>
      <c r="C26" s="308"/>
      <c r="D26" s="308"/>
      <c r="E26" s="305"/>
      <c r="F26" s="29"/>
      <c r="G26" s="152">
        <f>931873-G25</f>
        <v>0</v>
      </c>
      <c r="H26" s="57"/>
      <c r="I26" s="57"/>
    </row>
    <row r="27" spans="1:9" ht="12.75">
      <c r="A27" s="251"/>
      <c r="B27" s="117"/>
      <c r="C27" s="117"/>
      <c r="D27" s="117"/>
      <c r="E27" s="14"/>
      <c r="F27" s="17"/>
      <c r="G27" s="56"/>
      <c r="H27" s="49"/>
      <c r="I27" s="49"/>
    </row>
    <row r="28" spans="1:9" ht="12.75">
      <c r="A28" s="311" t="s">
        <v>12</v>
      </c>
      <c r="B28" s="117"/>
      <c r="C28" s="117"/>
      <c r="D28" s="117"/>
      <c r="E28" s="14"/>
      <c r="F28" s="17"/>
      <c r="G28" s="56"/>
      <c r="H28" s="7"/>
      <c r="I28" s="7"/>
    </row>
    <row r="29" spans="1:9" ht="12.75">
      <c r="A29" s="251" t="s">
        <v>13</v>
      </c>
      <c r="B29" s="117"/>
      <c r="C29" s="117"/>
      <c r="D29" s="117"/>
      <c r="E29" s="14"/>
      <c r="F29" s="12">
        <v>0</v>
      </c>
      <c r="G29" s="121">
        <v>0</v>
      </c>
      <c r="H29" s="7"/>
      <c r="I29" s="7"/>
    </row>
    <row r="30" spans="1:9" ht="12.75">
      <c r="A30" s="251" t="s">
        <v>14</v>
      </c>
      <c r="B30" s="117"/>
      <c r="C30" s="117"/>
      <c r="D30" s="117"/>
      <c r="E30" s="14"/>
      <c r="F30" s="12">
        <v>0</v>
      </c>
      <c r="G30" s="121">
        <v>0</v>
      </c>
      <c r="H30" s="7"/>
      <c r="I30" s="7"/>
    </row>
    <row r="31" spans="1:9" ht="13.5" thickBot="1">
      <c r="A31" s="315" t="s">
        <v>15</v>
      </c>
      <c r="B31" s="309"/>
      <c r="C31" s="309"/>
      <c r="D31" s="309"/>
      <c r="E31" s="306"/>
      <c r="F31" s="30">
        <v>0</v>
      </c>
      <c r="G31" s="153">
        <v>0</v>
      </c>
      <c r="H31" s="48"/>
      <c r="I31" s="48"/>
    </row>
    <row r="32" spans="1:9" ht="12.75">
      <c r="A32" s="1"/>
      <c r="B32" s="1"/>
      <c r="C32" s="1"/>
      <c r="D32" s="1"/>
      <c r="E32" s="1"/>
      <c r="F32" s="5"/>
      <c r="G32" s="5"/>
      <c r="H32" s="5"/>
      <c r="I32" s="5"/>
    </row>
    <row r="33" spans="1:9" ht="12.75">
      <c r="A33" s="1"/>
      <c r="B33" s="1"/>
      <c r="C33" s="1"/>
      <c r="D33" s="1"/>
      <c r="E33" s="5" t="s">
        <v>16</v>
      </c>
      <c r="F33" s="1"/>
      <c r="G33" s="1"/>
      <c r="H33" s="1"/>
      <c r="I33" s="1"/>
    </row>
    <row r="34" spans="1:9" ht="12.75">
      <c r="A34" s="1" t="s">
        <v>348</v>
      </c>
      <c r="B34" s="1"/>
      <c r="C34" s="1"/>
      <c r="D34" s="3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5" t="s">
        <v>17</v>
      </c>
      <c r="F36" s="1"/>
      <c r="G36" s="1"/>
      <c r="H36" s="1"/>
      <c r="I36" s="1"/>
    </row>
    <row r="37" spans="1:9" ht="12.75">
      <c r="A37" s="1" t="s">
        <v>355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5" t="s">
        <v>18</v>
      </c>
      <c r="B39" s="5"/>
      <c r="C39" s="5"/>
      <c r="D39" s="5"/>
      <c r="E39" s="1"/>
      <c r="F39" s="1"/>
      <c r="G39" s="1"/>
      <c r="H39" s="1"/>
      <c r="I39" s="1"/>
    </row>
    <row r="40" spans="1:9" ht="12.75">
      <c r="A40" s="32" t="s">
        <v>19</v>
      </c>
      <c r="B40" s="32" t="s">
        <v>20</v>
      </c>
      <c r="C40" s="154"/>
      <c r="D40" s="193"/>
      <c r="E40" s="192"/>
      <c r="F40" s="32" t="s">
        <v>438</v>
      </c>
      <c r="G40" s="32" t="s">
        <v>341</v>
      </c>
      <c r="H40" s="32" t="s">
        <v>341</v>
      </c>
      <c r="I40" s="49"/>
    </row>
    <row r="41" spans="1:9" ht="12.75">
      <c r="A41" s="20">
        <v>6</v>
      </c>
      <c r="B41" s="20" t="s">
        <v>21</v>
      </c>
      <c r="C41" s="191"/>
      <c r="D41" s="194"/>
      <c r="E41" s="187"/>
      <c r="F41" s="22">
        <f>F42+F53+F67+F74</f>
        <v>6350000</v>
      </c>
      <c r="G41" s="22">
        <f>G42+G53+G67+G74</f>
        <v>5273266</v>
      </c>
      <c r="H41" s="22">
        <f>H42+H53+H67+H74</f>
        <v>5273266</v>
      </c>
      <c r="I41" s="150"/>
    </row>
    <row r="42" spans="1:11" ht="12.75">
      <c r="A42" s="33">
        <v>61</v>
      </c>
      <c r="B42" s="33" t="s">
        <v>22</v>
      </c>
      <c r="C42" s="38"/>
      <c r="D42" s="39"/>
      <c r="E42" s="161"/>
      <c r="F42" s="35">
        <v>618000</v>
      </c>
      <c r="G42" s="35">
        <f>G43+G45+G47+G50</f>
        <v>618000</v>
      </c>
      <c r="H42" s="35">
        <f>H43+H45+H47+H50</f>
        <v>618000</v>
      </c>
      <c r="I42" s="150"/>
      <c r="K42" s="333"/>
    </row>
    <row r="43" spans="1:11" ht="12.75">
      <c r="A43" s="33">
        <v>611</v>
      </c>
      <c r="B43" s="33" t="s">
        <v>23</v>
      </c>
      <c r="C43" s="38"/>
      <c r="D43" s="163"/>
      <c r="E43" s="161"/>
      <c r="F43" s="35">
        <v>573000</v>
      </c>
      <c r="G43" s="35">
        <f>G44</f>
        <v>573000</v>
      </c>
      <c r="H43" s="35">
        <f>H44</f>
        <v>573000</v>
      </c>
      <c r="I43" s="150"/>
      <c r="K43" s="333"/>
    </row>
    <row r="44" spans="1:11" ht="12.75">
      <c r="A44" s="34">
        <v>6111</v>
      </c>
      <c r="B44" s="34" t="s">
        <v>24</v>
      </c>
      <c r="C44" s="118"/>
      <c r="D44" s="39"/>
      <c r="E44" s="161"/>
      <c r="F44" s="36">
        <v>573000</v>
      </c>
      <c r="G44" s="36">
        <v>573000</v>
      </c>
      <c r="H44" s="36">
        <v>573000</v>
      </c>
      <c r="I44" s="57"/>
      <c r="K44" s="333"/>
    </row>
    <row r="45" spans="1:11" ht="12.75">
      <c r="A45" s="33">
        <v>612</v>
      </c>
      <c r="B45" s="33" t="s">
        <v>25</v>
      </c>
      <c r="C45" s="38"/>
      <c r="D45" s="39"/>
      <c r="E45" s="161"/>
      <c r="F45" s="35">
        <v>0</v>
      </c>
      <c r="G45" s="35">
        <f>G46</f>
        <v>0</v>
      </c>
      <c r="H45" s="35">
        <f>H46</f>
        <v>0</v>
      </c>
      <c r="I45" s="150"/>
      <c r="K45" s="333"/>
    </row>
    <row r="46" spans="1:11" ht="12.75">
      <c r="A46" s="34">
        <v>6121</v>
      </c>
      <c r="B46" s="34" t="s">
        <v>26</v>
      </c>
      <c r="C46" s="118"/>
      <c r="D46" s="39"/>
      <c r="E46" s="161"/>
      <c r="F46" s="36">
        <v>0</v>
      </c>
      <c r="G46" s="36">
        <v>0</v>
      </c>
      <c r="H46" s="36">
        <v>0</v>
      </c>
      <c r="I46" s="57"/>
      <c r="K46" s="333"/>
    </row>
    <row r="47" spans="1:11" ht="12.75">
      <c r="A47" s="33">
        <v>613</v>
      </c>
      <c r="B47" s="33" t="s">
        <v>27</v>
      </c>
      <c r="C47" s="118"/>
      <c r="D47" s="39"/>
      <c r="E47" s="161"/>
      <c r="F47" s="35">
        <v>10000</v>
      </c>
      <c r="G47" s="35">
        <f>G48+G49</f>
        <v>5000</v>
      </c>
      <c r="H47" s="35">
        <f>H48+H49</f>
        <v>5000</v>
      </c>
      <c r="I47" s="150"/>
      <c r="K47" s="333"/>
    </row>
    <row r="48" spans="1:9" ht="12.75">
      <c r="A48" s="34">
        <v>6131</v>
      </c>
      <c r="B48" s="34" t="s">
        <v>28</v>
      </c>
      <c r="C48" s="118"/>
      <c r="D48" s="39"/>
      <c r="E48" s="161"/>
      <c r="F48" s="36">
        <v>5000</v>
      </c>
      <c r="G48" s="36">
        <v>0</v>
      </c>
      <c r="H48" s="36">
        <v>0</v>
      </c>
      <c r="I48" s="57"/>
    </row>
    <row r="49" spans="1:9" ht="12.75">
      <c r="A49" s="34">
        <v>6134</v>
      </c>
      <c r="B49" s="34" t="s">
        <v>29</v>
      </c>
      <c r="C49" s="118"/>
      <c r="D49" s="39"/>
      <c r="E49" s="161"/>
      <c r="F49" s="36">
        <v>5000</v>
      </c>
      <c r="G49" s="36">
        <v>5000</v>
      </c>
      <c r="H49" s="36">
        <v>5000</v>
      </c>
      <c r="I49" s="57"/>
    </row>
    <row r="50" spans="1:9" ht="12.75">
      <c r="A50" s="33">
        <v>614</v>
      </c>
      <c r="B50" s="33" t="s">
        <v>30</v>
      </c>
      <c r="C50" s="38"/>
      <c r="D50" s="163"/>
      <c r="E50" s="161"/>
      <c r="F50" s="35">
        <v>35000</v>
      </c>
      <c r="G50" s="35">
        <f>G51+G52</f>
        <v>40000</v>
      </c>
      <c r="H50" s="35">
        <f>H51+H52</f>
        <v>40000</v>
      </c>
      <c r="I50" s="150"/>
    </row>
    <row r="51" spans="1:9" ht="12.75">
      <c r="A51" s="34">
        <v>6142</v>
      </c>
      <c r="B51" s="34" t="s">
        <v>31</v>
      </c>
      <c r="C51" s="118"/>
      <c r="D51" s="39"/>
      <c r="E51" s="161"/>
      <c r="F51" s="36">
        <v>10000</v>
      </c>
      <c r="G51" s="36">
        <v>15000</v>
      </c>
      <c r="H51" s="36">
        <v>15000</v>
      </c>
      <c r="I51" s="57"/>
    </row>
    <row r="52" spans="1:9" ht="12.75">
      <c r="A52" s="34">
        <v>6145</v>
      </c>
      <c r="B52" s="37" t="s">
        <v>32</v>
      </c>
      <c r="C52" s="37"/>
      <c r="D52" s="37"/>
      <c r="E52" s="37"/>
      <c r="F52" s="36">
        <v>25000</v>
      </c>
      <c r="G52" s="36">
        <v>25000</v>
      </c>
      <c r="H52" s="36">
        <v>25000</v>
      </c>
      <c r="I52" s="57"/>
    </row>
    <row r="53" spans="1:9" ht="12.75">
      <c r="A53" s="38">
        <v>63</v>
      </c>
      <c r="B53" s="38" t="s">
        <v>33</v>
      </c>
      <c r="C53" s="39"/>
      <c r="D53" s="39"/>
      <c r="E53" s="161"/>
      <c r="F53" s="40">
        <f>F54+F59</f>
        <v>5359000</v>
      </c>
      <c r="G53" s="35">
        <f>G54+G59</f>
        <v>4318766</v>
      </c>
      <c r="H53" s="40">
        <f>H54+H59</f>
        <v>4318766</v>
      </c>
      <c r="I53" s="150"/>
    </row>
    <row r="54" spans="1:9" ht="12.75">
      <c r="A54" s="33">
        <v>633</v>
      </c>
      <c r="B54" s="41" t="s">
        <v>34</v>
      </c>
      <c r="C54" s="38"/>
      <c r="D54" s="195"/>
      <c r="E54" s="161"/>
      <c r="F54" s="35">
        <f>F55+F56</f>
        <v>3130000</v>
      </c>
      <c r="G54" s="35">
        <f>G55+G56+G57+G58</f>
        <v>3253697</v>
      </c>
      <c r="H54" s="35">
        <f>H55+H56+H57+H58</f>
        <v>3253697</v>
      </c>
      <c r="I54" s="150"/>
    </row>
    <row r="55" spans="1:9" ht="12.75">
      <c r="A55" s="34">
        <v>6331</v>
      </c>
      <c r="B55" s="34" t="s">
        <v>35</v>
      </c>
      <c r="C55" s="34"/>
      <c r="D55" s="118"/>
      <c r="E55" s="161"/>
      <c r="F55" s="36">
        <v>2500000</v>
      </c>
      <c r="G55" s="36">
        <v>2500000</v>
      </c>
      <c r="H55" s="36">
        <v>2500000</v>
      </c>
      <c r="I55" s="57"/>
    </row>
    <row r="56" spans="1:9" ht="12.75">
      <c r="A56" s="34">
        <v>6331</v>
      </c>
      <c r="B56" s="34" t="s">
        <v>327</v>
      </c>
      <c r="C56" s="34"/>
      <c r="D56" s="118"/>
      <c r="E56" s="161"/>
      <c r="F56" s="36">
        <v>630000</v>
      </c>
      <c r="G56" s="36">
        <v>630000</v>
      </c>
      <c r="H56" s="36">
        <v>630000</v>
      </c>
      <c r="I56" s="57"/>
    </row>
    <row r="57" spans="1:9" ht="12.75">
      <c r="A57" s="34">
        <v>6331</v>
      </c>
      <c r="B57" s="34" t="s">
        <v>439</v>
      </c>
      <c r="C57" s="34"/>
      <c r="D57" s="118"/>
      <c r="E57" s="161"/>
      <c r="F57" s="36">
        <v>0</v>
      </c>
      <c r="G57" s="36">
        <v>23697</v>
      </c>
      <c r="H57" s="36">
        <v>23697</v>
      </c>
      <c r="I57" s="57"/>
    </row>
    <row r="58" spans="1:9" ht="12.75">
      <c r="A58" s="34">
        <v>6332</v>
      </c>
      <c r="B58" s="34" t="s">
        <v>359</v>
      </c>
      <c r="C58" s="34"/>
      <c r="D58" s="118"/>
      <c r="E58" s="161"/>
      <c r="F58" s="36">
        <v>0</v>
      </c>
      <c r="G58" s="36">
        <v>100000</v>
      </c>
      <c r="H58" s="36">
        <v>100000</v>
      </c>
      <c r="I58" s="57"/>
    </row>
    <row r="59" spans="1:9" ht="12.75">
      <c r="A59" s="33">
        <v>634</v>
      </c>
      <c r="B59" s="33" t="s">
        <v>36</v>
      </c>
      <c r="C59" s="33"/>
      <c r="D59" s="38"/>
      <c r="E59" s="162"/>
      <c r="F59" s="35">
        <f>F60+F61+F62+F63+F64+F65+F66</f>
        <v>2229000</v>
      </c>
      <c r="G59" s="35">
        <f>G60+G61+G62+G63+G64+G65+G66</f>
        <v>1065069</v>
      </c>
      <c r="H59" s="35">
        <f>H60+H61+H62+H63+H64+H65+H66</f>
        <v>1065069</v>
      </c>
      <c r="I59" s="150"/>
    </row>
    <row r="60" spans="1:9" ht="12.75">
      <c r="A60" s="317">
        <v>6341</v>
      </c>
      <c r="B60" s="263" t="s">
        <v>441</v>
      </c>
      <c r="C60" s="319"/>
      <c r="D60" s="319"/>
      <c r="E60" s="162"/>
      <c r="F60" s="318">
        <v>0</v>
      </c>
      <c r="G60" s="318">
        <v>116176</v>
      </c>
      <c r="H60" s="318">
        <v>116176</v>
      </c>
      <c r="I60" s="150"/>
    </row>
    <row r="61" spans="1:9" ht="12.75">
      <c r="A61" s="317">
        <v>6341</v>
      </c>
      <c r="B61" s="263" t="s">
        <v>415</v>
      </c>
      <c r="C61" s="163"/>
      <c r="D61" s="163"/>
      <c r="E61" s="162"/>
      <c r="F61" s="318">
        <v>200000</v>
      </c>
      <c r="G61" s="318">
        <v>150000</v>
      </c>
      <c r="H61" s="318">
        <v>150000</v>
      </c>
      <c r="I61" s="150"/>
    </row>
    <row r="62" spans="1:9" ht="12.75">
      <c r="A62" s="317">
        <v>6342</v>
      </c>
      <c r="B62" s="263" t="s">
        <v>416</v>
      </c>
      <c r="C62" s="319"/>
      <c r="D62" s="319"/>
      <c r="E62" s="320"/>
      <c r="F62" s="318">
        <v>43000</v>
      </c>
      <c r="G62" s="318">
        <v>104000</v>
      </c>
      <c r="H62" s="318">
        <v>104000</v>
      </c>
      <c r="I62" s="150"/>
    </row>
    <row r="63" spans="1:9" ht="12.75">
      <c r="A63" s="317">
        <v>6342</v>
      </c>
      <c r="B63" s="263" t="s">
        <v>417</v>
      </c>
      <c r="C63" s="319"/>
      <c r="D63" s="319"/>
      <c r="E63" s="320"/>
      <c r="F63" s="318">
        <v>1196000</v>
      </c>
      <c r="G63" s="318">
        <v>454893</v>
      </c>
      <c r="H63" s="36">
        <v>454893</v>
      </c>
      <c r="I63" s="57"/>
    </row>
    <row r="64" spans="1:9" ht="12.75">
      <c r="A64" s="317">
        <v>6342</v>
      </c>
      <c r="B64" s="263" t="s">
        <v>418</v>
      </c>
      <c r="C64" s="319"/>
      <c r="D64" s="319"/>
      <c r="E64" s="320"/>
      <c r="F64" s="318">
        <v>350000</v>
      </c>
      <c r="G64" s="318">
        <v>0</v>
      </c>
      <c r="H64" s="36">
        <v>0</v>
      </c>
      <c r="I64" s="57"/>
    </row>
    <row r="65" spans="1:9" ht="12.75">
      <c r="A65" s="317">
        <v>6342</v>
      </c>
      <c r="B65" s="263" t="s">
        <v>419</v>
      </c>
      <c r="C65" s="319"/>
      <c r="D65" s="319"/>
      <c r="E65" s="320"/>
      <c r="F65" s="318">
        <v>240000</v>
      </c>
      <c r="G65" s="318">
        <v>240000</v>
      </c>
      <c r="H65" s="36">
        <v>240000</v>
      </c>
      <c r="I65" s="57"/>
    </row>
    <row r="66" spans="1:9" ht="12.75">
      <c r="A66" s="34">
        <v>6342</v>
      </c>
      <c r="B66" s="34" t="s">
        <v>420</v>
      </c>
      <c r="C66" s="34"/>
      <c r="D66" s="118"/>
      <c r="E66" s="161"/>
      <c r="F66" s="36">
        <v>200000</v>
      </c>
      <c r="G66" s="36">
        <v>0</v>
      </c>
      <c r="H66" s="36">
        <v>0</v>
      </c>
      <c r="I66" s="57"/>
    </row>
    <row r="67" spans="1:9" ht="12.75">
      <c r="A67" s="33">
        <v>64</v>
      </c>
      <c r="B67" s="33" t="s">
        <v>37</v>
      </c>
      <c r="C67" s="38"/>
      <c r="D67" s="39"/>
      <c r="E67" s="161"/>
      <c r="F67" s="42">
        <f>F68+F70</f>
        <v>122000</v>
      </c>
      <c r="G67" s="27">
        <f>G68+G70</f>
        <v>176500</v>
      </c>
      <c r="H67" s="27">
        <f>H68+H70</f>
        <v>176500</v>
      </c>
      <c r="I67" s="150"/>
    </row>
    <row r="68" spans="1:9" ht="12.75">
      <c r="A68" s="33">
        <v>641</v>
      </c>
      <c r="B68" s="33" t="s">
        <v>38</v>
      </c>
      <c r="C68" s="38"/>
      <c r="D68" s="163"/>
      <c r="E68" s="161"/>
      <c r="F68" s="35">
        <f>F69</f>
        <v>1000</v>
      </c>
      <c r="G68" s="35">
        <f>G69</f>
        <v>500</v>
      </c>
      <c r="H68" s="35">
        <f>H69</f>
        <v>500</v>
      </c>
      <c r="I68" s="150"/>
    </row>
    <row r="69" spans="1:9" ht="12.75">
      <c r="A69" s="34">
        <v>6413</v>
      </c>
      <c r="B69" s="34" t="s">
        <v>39</v>
      </c>
      <c r="C69" s="118"/>
      <c r="D69" s="39"/>
      <c r="E69" s="161"/>
      <c r="F69" s="36">
        <v>1000</v>
      </c>
      <c r="G69" s="36">
        <v>500</v>
      </c>
      <c r="H69" s="36">
        <v>500</v>
      </c>
      <c r="I69" s="57"/>
    </row>
    <row r="70" spans="1:9" ht="12.75">
      <c r="A70" s="33">
        <v>642</v>
      </c>
      <c r="B70" s="33" t="s">
        <v>40</v>
      </c>
      <c r="C70" s="118"/>
      <c r="D70" s="39"/>
      <c r="E70" s="161"/>
      <c r="F70" s="35">
        <f>F71+F72+F73</f>
        <v>121000</v>
      </c>
      <c r="G70" s="35">
        <f>G71+G72+G73</f>
        <v>176000</v>
      </c>
      <c r="H70" s="35">
        <f>H71+H72+H73</f>
        <v>176000</v>
      </c>
      <c r="I70" s="150"/>
    </row>
    <row r="71" spans="1:9" ht="12.75">
      <c r="A71" s="34">
        <v>6421</v>
      </c>
      <c r="B71" s="34" t="s">
        <v>41</v>
      </c>
      <c r="C71" s="118"/>
      <c r="D71" s="39"/>
      <c r="E71" s="161"/>
      <c r="F71" s="36">
        <v>10000</v>
      </c>
      <c r="G71" s="36">
        <v>0</v>
      </c>
      <c r="H71" s="36">
        <v>0</v>
      </c>
      <c r="I71" s="57"/>
    </row>
    <row r="72" spans="1:9" ht="12.75">
      <c r="A72" s="34">
        <v>6422</v>
      </c>
      <c r="B72" s="34" t="s">
        <v>42</v>
      </c>
      <c r="C72" s="34"/>
      <c r="D72" s="118"/>
      <c r="E72" s="161"/>
      <c r="F72" s="36">
        <v>31000</v>
      </c>
      <c r="G72" s="36">
        <v>31000</v>
      </c>
      <c r="H72" s="36">
        <v>31000</v>
      </c>
      <c r="I72" s="57"/>
    </row>
    <row r="73" spans="1:9" ht="12.75">
      <c r="A73" s="34">
        <v>6423</v>
      </c>
      <c r="B73" s="34" t="s">
        <v>43</v>
      </c>
      <c r="C73" s="34"/>
      <c r="D73" s="118"/>
      <c r="E73" s="161"/>
      <c r="F73" s="36">
        <v>80000</v>
      </c>
      <c r="G73" s="36">
        <v>145000</v>
      </c>
      <c r="H73" s="36">
        <v>145000</v>
      </c>
      <c r="I73" s="57"/>
    </row>
    <row r="74" spans="1:9" ht="12.75">
      <c r="A74" s="33">
        <v>65</v>
      </c>
      <c r="B74" s="43" t="s">
        <v>193</v>
      </c>
      <c r="C74" s="33"/>
      <c r="D74" s="38"/>
      <c r="E74" s="162"/>
      <c r="F74" s="35">
        <f>F75+F77</f>
        <v>251000</v>
      </c>
      <c r="G74" s="35">
        <f>G75+G77</f>
        <v>160000</v>
      </c>
      <c r="H74" s="35">
        <f>H75+H77</f>
        <v>160000</v>
      </c>
      <c r="I74" s="150"/>
    </row>
    <row r="75" spans="1:9" ht="12.75">
      <c r="A75" s="33">
        <v>651</v>
      </c>
      <c r="B75" s="33" t="s">
        <v>44</v>
      </c>
      <c r="C75" s="33"/>
      <c r="D75" s="38"/>
      <c r="E75" s="162"/>
      <c r="F75" s="35">
        <f>F76</f>
        <v>1000</v>
      </c>
      <c r="G75" s="35">
        <f>G76</f>
        <v>5000</v>
      </c>
      <c r="H75" s="35">
        <f>H76</f>
        <v>5000</v>
      </c>
      <c r="I75" s="150"/>
    </row>
    <row r="76" spans="1:9" ht="12.75">
      <c r="A76" s="34">
        <v>6512</v>
      </c>
      <c r="B76" s="34" t="s">
        <v>45</v>
      </c>
      <c r="C76" s="34"/>
      <c r="D76" s="118"/>
      <c r="E76" s="161"/>
      <c r="F76" s="36">
        <v>1000</v>
      </c>
      <c r="G76" s="36">
        <v>5000</v>
      </c>
      <c r="H76" s="36">
        <v>5000</v>
      </c>
      <c r="I76" s="57"/>
    </row>
    <row r="77" spans="1:9" ht="12.75">
      <c r="A77" s="33">
        <v>652</v>
      </c>
      <c r="B77" s="33" t="s">
        <v>46</v>
      </c>
      <c r="C77" s="33"/>
      <c r="D77" s="38"/>
      <c r="E77" s="162"/>
      <c r="F77" s="35">
        <f>F78+F79</f>
        <v>250000</v>
      </c>
      <c r="G77" s="35">
        <f>G78+G79</f>
        <v>155000</v>
      </c>
      <c r="H77" s="35">
        <f>H78+H79</f>
        <v>155000</v>
      </c>
      <c r="I77" s="150"/>
    </row>
    <row r="78" spans="1:9" ht="12.75">
      <c r="A78" s="12">
        <v>6523</v>
      </c>
      <c r="B78" s="12" t="s">
        <v>191</v>
      </c>
      <c r="C78" s="12"/>
      <c r="D78" s="13"/>
      <c r="E78" s="14"/>
      <c r="F78" s="17">
        <v>240000</v>
      </c>
      <c r="G78" s="17">
        <v>140000</v>
      </c>
      <c r="H78" s="17">
        <v>140000</v>
      </c>
      <c r="I78" s="57"/>
    </row>
    <row r="79" spans="1:9" ht="12.75">
      <c r="A79" s="12">
        <v>6526</v>
      </c>
      <c r="B79" s="13" t="s">
        <v>47</v>
      </c>
      <c r="C79" s="117"/>
      <c r="D79" s="117"/>
      <c r="E79" s="14"/>
      <c r="F79" s="17">
        <v>10000</v>
      </c>
      <c r="G79" s="17">
        <v>15000</v>
      </c>
      <c r="H79" s="17">
        <v>15000</v>
      </c>
      <c r="I79" s="57"/>
    </row>
    <row r="80" spans="1:9" ht="12.75">
      <c r="A80" s="166">
        <v>7</v>
      </c>
      <c r="B80" s="167" t="s">
        <v>360</v>
      </c>
      <c r="C80" s="168"/>
      <c r="D80" s="168"/>
      <c r="E80" s="169"/>
      <c r="F80" s="177">
        <v>0</v>
      </c>
      <c r="G80" s="177">
        <f aca="true" t="shared" si="0" ref="G80:H82">G81</f>
        <v>91544</v>
      </c>
      <c r="H80" s="170">
        <f t="shared" si="0"/>
        <v>91544</v>
      </c>
      <c r="I80" s="57"/>
    </row>
    <row r="81" spans="1:9" ht="12.75">
      <c r="A81" s="171">
        <v>72</v>
      </c>
      <c r="B81" s="172" t="s">
        <v>361</v>
      </c>
      <c r="C81" s="173"/>
      <c r="D81" s="173"/>
      <c r="E81" s="174"/>
      <c r="F81" s="175">
        <v>0</v>
      </c>
      <c r="G81" s="175">
        <f t="shared" si="0"/>
        <v>91544</v>
      </c>
      <c r="H81" s="175">
        <f t="shared" si="0"/>
        <v>91544</v>
      </c>
      <c r="I81" s="57"/>
    </row>
    <row r="82" spans="1:9" ht="12.75">
      <c r="A82" s="165">
        <v>721</v>
      </c>
      <c r="B82" s="164" t="s">
        <v>362</v>
      </c>
      <c r="C82" s="176"/>
      <c r="D82" s="176"/>
      <c r="E82" s="14"/>
      <c r="F82" s="178">
        <v>0</v>
      </c>
      <c r="G82" s="178">
        <f t="shared" si="0"/>
        <v>91544</v>
      </c>
      <c r="H82" s="178">
        <f t="shared" si="0"/>
        <v>91544</v>
      </c>
      <c r="I82" s="57"/>
    </row>
    <row r="83" spans="1:9" ht="12.75">
      <c r="A83" s="12">
        <v>7214</v>
      </c>
      <c r="B83" s="13" t="s">
        <v>357</v>
      </c>
      <c r="C83" s="117"/>
      <c r="D83" s="117"/>
      <c r="E83" s="14"/>
      <c r="F83" s="17">
        <v>0</v>
      </c>
      <c r="G83" s="17">
        <v>91544</v>
      </c>
      <c r="H83" s="17">
        <v>91544</v>
      </c>
      <c r="I83" s="57"/>
    </row>
    <row r="84" spans="1:9" ht="12.75">
      <c r="A84" s="20">
        <v>3</v>
      </c>
      <c r="B84" s="191" t="s">
        <v>48</v>
      </c>
      <c r="C84" s="194"/>
      <c r="D84" s="194"/>
      <c r="E84" s="187"/>
      <c r="F84" s="22">
        <f>F85+F93+F117+F121+F125</f>
        <v>3833000</v>
      </c>
      <c r="G84" s="22">
        <f>G85+G93+G117+G121+G125</f>
        <v>4849372</v>
      </c>
      <c r="H84" s="22" t="e">
        <f>H85+H93+H117+H121+H125</f>
        <v>#REF!</v>
      </c>
      <c r="I84" s="150"/>
    </row>
    <row r="85" spans="1:9" ht="12.75">
      <c r="A85" s="44">
        <v>31</v>
      </c>
      <c r="B85" s="196" t="s">
        <v>49</v>
      </c>
      <c r="C85" s="198"/>
      <c r="D85" s="199"/>
      <c r="E85" s="197"/>
      <c r="F85" s="45">
        <f>F86+F88+F90</f>
        <v>1224000</v>
      </c>
      <c r="G85" s="45">
        <f>G86+G88+G90</f>
        <v>1395482</v>
      </c>
      <c r="H85" s="45" t="e">
        <f>H86+H88+H90</f>
        <v>#REF!</v>
      </c>
      <c r="I85" s="150"/>
    </row>
    <row r="86" spans="1:9" ht="12.75">
      <c r="A86" s="16">
        <v>311</v>
      </c>
      <c r="B86" s="116" t="s">
        <v>50</v>
      </c>
      <c r="C86" s="117"/>
      <c r="D86" s="117"/>
      <c r="E86" s="14"/>
      <c r="F86" s="27">
        <f>F87</f>
        <v>1021000</v>
      </c>
      <c r="G86" s="27">
        <f>G87</f>
        <v>1168710</v>
      </c>
      <c r="H86" s="27" t="e">
        <f>H87</f>
        <v>#REF!</v>
      </c>
      <c r="I86" s="150"/>
    </row>
    <row r="87" spans="1:9" ht="12.75">
      <c r="A87" s="12">
        <v>3111</v>
      </c>
      <c r="B87" s="13" t="s">
        <v>51</v>
      </c>
      <c r="C87" s="117"/>
      <c r="D87" s="117"/>
      <c r="E87" s="14"/>
      <c r="F87" s="17">
        <v>1021000</v>
      </c>
      <c r="G87" s="17">
        <f>G285+G593+G625+G651</f>
        <v>1168710</v>
      </c>
      <c r="H87" s="17" t="e">
        <f>H285+H593+#REF!+H625</f>
        <v>#REF!</v>
      </c>
      <c r="I87" s="57"/>
    </row>
    <row r="88" spans="1:9" ht="12.75">
      <c r="A88" s="16">
        <v>312</v>
      </c>
      <c r="B88" s="116" t="s">
        <v>52</v>
      </c>
      <c r="C88" s="115"/>
      <c r="D88" s="115"/>
      <c r="E88" s="14"/>
      <c r="F88" s="27">
        <f>F89</f>
        <v>28000</v>
      </c>
      <c r="G88" s="27">
        <f>G89</f>
        <v>31500</v>
      </c>
      <c r="H88" s="27">
        <f>H89</f>
        <v>31500</v>
      </c>
      <c r="I88" s="150"/>
    </row>
    <row r="89" spans="1:9" ht="12.75">
      <c r="A89" s="12">
        <v>3121</v>
      </c>
      <c r="B89" s="13" t="s">
        <v>52</v>
      </c>
      <c r="C89" s="117"/>
      <c r="D89" s="117"/>
      <c r="E89" s="14"/>
      <c r="F89" s="17">
        <v>28000</v>
      </c>
      <c r="G89" s="17">
        <f>G286+G594</f>
        <v>31500</v>
      </c>
      <c r="H89" s="17">
        <f>H286+H594</f>
        <v>31500</v>
      </c>
      <c r="I89" s="57"/>
    </row>
    <row r="90" spans="1:9" ht="12.75">
      <c r="A90" s="16">
        <v>313</v>
      </c>
      <c r="B90" s="116" t="s">
        <v>56</v>
      </c>
      <c r="C90" s="115"/>
      <c r="D90" s="115"/>
      <c r="E90" s="114"/>
      <c r="F90" s="27">
        <f>F91+F92</f>
        <v>175000</v>
      </c>
      <c r="G90" s="27">
        <f>G91+G92</f>
        <v>195272</v>
      </c>
      <c r="H90" s="27" t="e">
        <f>H91+H92</f>
        <v>#REF!</v>
      </c>
      <c r="I90" s="150"/>
    </row>
    <row r="91" spans="1:9" ht="12.75">
      <c r="A91" s="12">
        <v>3132</v>
      </c>
      <c r="B91" s="13" t="s">
        <v>53</v>
      </c>
      <c r="C91" s="117"/>
      <c r="D91" s="117"/>
      <c r="E91" s="14"/>
      <c r="F91" s="17">
        <v>158000</v>
      </c>
      <c r="G91" s="17">
        <f>G287+G595+G626+G652</f>
        <v>176282</v>
      </c>
      <c r="H91" s="17" t="e">
        <f>H287+H595+#REF!+H626</f>
        <v>#REF!</v>
      </c>
      <c r="I91" s="57"/>
    </row>
    <row r="92" spans="1:9" ht="12.75">
      <c r="A92" s="12">
        <v>3133</v>
      </c>
      <c r="B92" s="13" t="s">
        <v>54</v>
      </c>
      <c r="C92" s="117"/>
      <c r="D92" s="117"/>
      <c r="E92" s="14"/>
      <c r="F92" s="17">
        <v>17000</v>
      </c>
      <c r="G92" s="17">
        <f>G288+G596+G627+G653</f>
        <v>18990</v>
      </c>
      <c r="H92" s="17" t="e">
        <f>H288+H596+#REF!+H627</f>
        <v>#REF!</v>
      </c>
      <c r="I92" s="57"/>
    </row>
    <row r="93" spans="1:9" ht="12.75">
      <c r="A93" s="44">
        <v>32</v>
      </c>
      <c r="B93" s="196" t="s">
        <v>55</v>
      </c>
      <c r="C93" s="198"/>
      <c r="D93" s="199"/>
      <c r="E93" s="197"/>
      <c r="F93" s="45">
        <f>F94+F98+F102+F111</f>
        <v>1599400</v>
      </c>
      <c r="G93" s="45">
        <f>G94+G98+G102+G111</f>
        <v>2308329</v>
      </c>
      <c r="H93" s="45" t="e">
        <f>H94+H98+H102+H111</f>
        <v>#REF!</v>
      </c>
      <c r="I93" s="150"/>
    </row>
    <row r="94" spans="1:9" ht="12.75">
      <c r="A94" s="16">
        <v>321</v>
      </c>
      <c r="B94" s="116" t="s">
        <v>57</v>
      </c>
      <c r="C94" s="115"/>
      <c r="D94" s="115"/>
      <c r="E94" s="14"/>
      <c r="F94" s="27">
        <f>F95+F96+F97</f>
        <v>86000</v>
      </c>
      <c r="G94" s="27">
        <f>G95+G96+G97</f>
        <v>99000</v>
      </c>
      <c r="H94" s="27" t="e">
        <f>H95+H96+H97</f>
        <v>#REF!</v>
      </c>
      <c r="I94" s="150"/>
    </row>
    <row r="95" spans="1:9" ht="12.75">
      <c r="A95" s="12">
        <v>3211</v>
      </c>
      <c r="B95" s="13" t="s">
        <v>58</v>
      </c>
      <c r="C95" s="117"/>
      <c r="D95" s="117"/>
      <c r="E95" s="14"/>
      <c r="F95" s="17">
        <v>20000</v>
      </c>
      <c r="G95" s="17">
        <f>G291</f>
        <v>15000</v>
      </c>
      <c r="H95" s="17">
        <f>H291</f>
        <v>15000</v>
      </c>
      <c r="I95" s="57"/>
    </row>
    <row r="96" spans="1:9" ht="12.75">
      <c r="A96" s="12">
        <v>3212</v>
      </c>
      <c r="B96" s="13" t="s">
        <v>59</v>
      </c>
      <c r="C96" s="117"/>
      <c r="D96" s="117"/>
      <c r="E96" s="14"/>
      <c r="F96" s="17">
        <v>62000</v>
      </c>
      <c r="G96" s="17">
        <f>G292+G598+G654</f>
        <v>74000</v>
      </c>
      <c r="H96" s="17" t="e">
        <f>H292+H598+#REF!</f>
        <v>#REF!</v>
      </c>
      <c r="I96" s="57"/>
    </row>
    <row r="97" spans="1:9" ht="12.75">
      <c r="A97" s="12">
        <v>3213</v>
      </c>
      <c r="B97" s="13" t="s">
        <v>60</v>
      </c>
      <c r="C97" s="117"/>
      <c r="D97" s="117"/>
      <c r="E97" s="14"/>
      <c r="F97" s="17">
        <v>4000</v>
      </c>
      <c r="G97" s="17">
        <f>G293</f>
        <v>10000</v>
      </c>
      <c r="H97" s="17">
        <f>H293</f>
        <v>4000</v>
      </c>
      <c r="I97" s="57"/>
    </row>
    <row r="98" spans="1:9" ht="12.75">
      <c r="A98" s="16">
        <v>322</v>
      </c>
      <c r="B98" s="116" t="s">
        <v>61</v>
      </c>
      <c r="C98" s="115"/>
      <c r="D98" s="115"/>
      <c r="E98" s="14"/>
      <c r="F98" s="27">
        <f>F99+F100+F101</f>
        <v>637400</v>
      </c>
      <c r="G98" s="27">
        <f>G99+G100+G101</f>
        <v>611853</v>
      </c>
      <c r="H98" s="27">
        <f>H99+H100+H101</f>
        <v>611853</v>
      </c>
      <c r="I98" s="150"/>
    </row>
    <row r="99" spans="1:9" ht="12.75">
      <c r="A99" s="12">
        <v>3221</v>
      </c>
      <c r="B99" s="13" t="s">
        <v>62</v>
      </c>
      <c r="C99" s="117"/>
      <c r="D99" s="117"/>
      <c r="E99" s="14"/>
      <c r="F99" s="17">
        <v>66400</v>
      </c>
      <c r="G99" s="17">
        <f>G295+G599+G629</f>
        <v>40424</v>
      </c>
      <c r="H99" s="17">
        <f>H295+H599+H629</f>
        <v>40424</v>
      </c>
      <c r="I99" s="57"/>
    </row>
    <row r="100" spans="1:9" ht="12.75">
      <c r="A100" s="12">
        <v>3223</v>
      </c>
      <c r="B100" s="13" t="s">
        <v>63</v>
      </c>
      <c r="C100" s="117"/>
      <c r="D100" s="117"/>
      <c r="E100" s="14"/>
      <c r="F100" s="17">
        <v>545000</v>
      </c>
      <c r="G100" s="17">
        <f>G296+G366+G600+G630</f>
        <v>534429</v>
      </c>
      <c r="H100" s="17">
        <f>H296+H366+H600+H630</f>
        <v>534429</v>
      </c>
      <c r="I100" s="57"/>
    </row>
    <row r="101" spans="1:9" ht="12.75">
      <c r="A101" s="12">
        <v>3225</v>
      </c>
      <c r="B101" s="13" t="s">
        <v>64</v>
      </c>
      <c r="C101" s="117"/>
      <c r="D101" s="117"/>
      <c r="E101" s="14"/>
      <c r="F101" s="17">
        <v>26000</v>
      </c>
      <c r="G101" s="17">
        <f>G297+G601</f>
        <v>37000</v>
      </c>
      <c r="H101" s="17">
        <f>H297+H601</f>
        <v>37000</v>
      </c>
      <c r="I101" s="57"/>
    </row>
    <row r="102" spans="1:9" ht="12.75">
      <c r="A102" s="16">
        <v>323</v>
      </c>
      <c r="B102" s="116" t="s">
        <v>65</v>
      </c>
      <c r="C102" s="115"/>
      <c r="D102" s="117"/>
      <c r="E102" s="14"/>
      <c r="F102" s="27">
        <f>F103+F104+F105+F106+F107+F108+F109+F110</f>
        <v>556000</v>
      </c>
      <c r="G102" s="27">
        <f>G103+G104+G105+G106+G107+G108+G109+G110</f>
        <v>1218500</v>
      </c>
      <c r="H102" s="27">
        <f>H103+H104+H105+H106+H107+H108+H109+H110</f>
        <v>1190500</v>
      </c>
      <c r="I102" s="150"/>
    </row>
    <row r="103" spans="1:9" ht="12.75">
      <c r="A103" s="12">
        <v>3231</v>
      </c>
      <c r="B103" s="13" t="s">
        <v>66</v>
      </c>
      <c r="C103" s="117"/>
      <c r="D103" s="117"/>
      <c r="E103" s="14"/>
      <c r="F103" s="17">
        <v>65000</v>
      </c>
      <c r="G103" s="17">
        <f>G299+G631</f>
        <v>56000</v>
      </c>
      <c r="H103" s="17">
        <f>H299+H631</f>
        <v>56000</v>
      </c>
      <c r="I103" s="57"/>
    </row>
    <row r="104" spans="1:9" ht="12.75">
      <c r="A104" s="12">
        <v>3232</v>
      </c>
      <c r="B104" s="13" t="s">
        <v>67</v>
      </c>
      <c r="C104" s="117"/>
      <c r="D104" s="117"/>
      <c r="E104" s="14"/>
      <c r="F104" s="17">
        <v>233000</v>
      </c>
      <c r="G104" s="17">
        <f>G300+G301+G302+G303+G367+G374+G416+G430+G431+G432+G602+G632</f>
        <v>582226</v>
      </c>
      <c r="H104" s="17">
        <f>H300+H301+H302+H303+H367+H374+H416+H430+H431+H432+H602+H632</f>
        <v>567226</v>
      </c>
      <c r="I104" s="57"/>
    </row>
    <row r="105" spans="1:9" ht="12.75">
      <c r="A105" s="12">
        <v>3233</v>
      </c>
      <c r="B105" s="13" t="s">
        <v>68</v>
      </c>
      <c r="C105" s="117"/>
      <c r="D105" s="117"/>
      <c r="E105" s="14"/>
      <c r="F105" s="17">
        <v>35000</v>
      </c>
      <c r="G105" s="17">
        <f>G183+G304</f>
        <v>53000</v>
      </c>
      <c r="H105" s="17">
        <f>H183+H304</f>
        <v>53000</v>
      </c>
      <c r="I105" s="57"/>
    </row>
    <row r="106" spans="1:9" ht="12.75">
      <c r="A106" s="12">
        <v>3234</v>
      </c>
      <c r="B106" s="13" t="s">
        <v>69</v>
      </c>
      <c r="C106" s="117"/>
      <c r="D106" s="117"/>
      <c r="E106" s="14"/>
      <c r="F106" s="17">
        <v>57000</v>
      </c>
      <c r="G106" s="17">
        <f>G305+G398+G399+G400+G460</f>
        <v>116000</v>
      </c>
      <c r="H106" s="17">
        <f>H305+H398+H399+H400+H460</f>
        <v>106000</v>
      </c>
      <c r="I106" s="57"/>
    </row>
    <row r="107" spans="1:9" ht="12.75">
      <c r="A107" s="12">
        <v>3236</v>
      </c>
      <c r="B107" s="13" t="s">
        <v>70</v>
      </c>
      <c r="C107" s="117"/>
      <c r="D107" s="117"/>
      <c r="E107" s="14"/>
      <c r="F107" s="17">
        <v>5000</v>
      </c>
      <c r="G107" s="17">
        <f>G462</f>
        <v>8000</v>
      </c>
      <c r="H107" s="17">
        <f>H462</f>
        <v>5000</v>
      </c>
      <c r="I107" s="57"/>
    </row>
    <row r="108" spans="1:9" ht="12.75">
      <c r="A108" s="12">
        <v>3237</v>
      </c>
      <c r="B108" s="13" t="s">
        <v>71</v>
      </c>
      <c r="C108" s="117"/>
      <c r="D108" s="117"/>
      <c r="E108" s="14"/>
      <c r="F108" s="17">
        <v>125000</v>
      </c>
      <c r="G108" s="17">
        <f>G306+G307+G308+G309+G310+G444+G445+G461+G473+G633</f>
        <v>362962</v>
      </c>
      <c r="H108" s="17">
        <f>H306+H307+H308+H309+H310+H444+H445+H461+H473+H633</f>
        <v>362962</v>
      </c>
      <c r="I108" s="57"/>
    </row>
    <row r="109" spans="1:9" ht="12.75">
      <c r="A109" s="12">
        <v>3238</v>
      </c>
      <c r="B109" s="13" t="s">
        <v>72</v>
      </c>
      <c r="C109" s="117"/>
      <c r="D109" s="117"/>
      <c r="E109" s="14"/>
      <c r="F109" s="17">
        <v>10000</v>
      </c>
      <c r="G109" s="17">
        <f>G311</f>
        <v>7000</v>
      </c>
      <c r="H109" s="17">
        <f>H311</f>
        <v>7000</v>
      </c>
      <c r="I109" s="57"/>
    </row>
    <row r="110" spans="1:9" ht="12.75">
      <c r="A110" s="12">
        <v>3239</v>
      </c>
      <c r="B110" s="13" t="s">
        <v>73</v>
      </c>
      <c r="C110" s="117"/>
      <c r="D110" s="117"/>
      <c r="E110" s="14"/>
      <c r="F110" s="17">
        <v>26000</v>
      </c>
      <c r="G110" s="17">
        <f>G312+G603</f>
        <v>33312</v>
      </c>
      <c r="H110" s="17">
        <f>H312+H603</f>
        <v>33312</v>
      </c>
      <c r="I110" s="57"/>
    </row>
    <row r="111" spans="1:9" ht="12.75">
      <c r="A111" s="16">
        <v>329</v>
      </c>
      <c r="B111" s="116" t="s">
        <v>74</v>
      </c>
      <c r="C111" s="115"/>
      <c r="D111" s="115"/>
      <c r="E111" s="114"/>
      <c r="F111" s="27">
        <f>F112+F113+F114+F115+F116</f>
        <v>320000</v>
      </c>
      <c r="G111" s="27">
        <f>G112+G113+G114+G115+G116</f>
        <v>378976</v>
      </c>
      <c r="H111" s="27">
        <f>H112+H113+H114+H115+H116</f>
        <v>368976</v>
      </c>
      <c r="I111" s="150"/>
    </row>
    <row r="112" spans="1:9" ht="12.75">
      <c r="A112" s="12">
        <v>3291</v>
      </c>
      <c r="B112" s="13" t="s">
        <v>437</v>
      </c>
      <c r="C112" s="117"/>
      <c r="D112" s="117"/>
      <c r="E112" s="14"/>
      <c r="F112" s="17">
        <v>232000</v>
      </c>
      <c r="G112" s="17">
        <f>G184+G197</f>
        <v>305176</v>
      </c>
      <c r="H112" s="17">
        <f>H184+H197</f>
        <v>305176</v>
      </c>
      <c r="I112" s="57"/>
    </row>
    <row r="113" spans="1:9" ht="12.75">
      <c r="A113" s="12">
        <v>3292</v>
      </c>
      <c r="B113" s="13" t="s">
        <v>75</v>
      </c>
      <c r="C113" s="117"/>
      <c r="D113" s="117"/>
      <c r="E113" s="14"/>
      <c r="F113" s="17">
        <v>16000</v>
      </c>
      <c r="G113" s="17">
        <f>G314</f>
        <v>16800</v>
      </c>
      <c r="H113" s="17">
        <f>H314</f>
        <v>16800</v>
      </c>
      <c r="I113" s="57"/>
    </row>
    <row r="114" spans="1:9" ht="12.75">
      <c r="A114" s="12">
        <v>3293</v>
      </c>
      <c r="B114" s="13" t="s">
        <v>76</v>
      </c>
      <c r="C114" s="117"/>
      <c r="D114" s="117"/>
      <c r="E114" s="14"/>
      <c r="F114" s="17">
        <v>60000</v>
      </c>
      <c r="G114" s="17">
        <f>G185+G315</f>
        <v>50000</v>
      </c>
      <c r="H114" s="17">
        <f>H185+H315</f>
        <v>40000</v>
      </c>
      <c r="I114" s="57"/>
    </row>
    <row r="115" spans="1:9" ht="12.75">
      <c r="A115" s="12">
        <v>3294</v>
      </c>
      <c r="B115" s="13" t="s">
        <v>77</v>
      </c>
      <c r="C115" s="117"/>
      <c r="D115" s="117"/>
      <c r="E115" s="14"/>
      <c r="F115" s="17">
        <v>2000</v>
      </c>
      <c r="G115" s="17">
        <f>G316</f>
        <v>2000</v>
      </c>
      <c r="H115" s="17">
        <f>H316</f>
        <v>2000</v>
      </c>
      <c r="I115" s="57"/>
    </row>
    <row r="116" spans="1:9" ht="12.75">
      <c r="A116" s="12">
        <v>3299</v>
      </c>
      <c r="B116" s="13" t="s">
        <v>74</v>
      </c>
      <c r="C116" s="117"/>
      <c r="D116" s="117"/>
      <c r="E116" s="14"/>
      <c r="F116" s="17">
        <v>10000</v>
      </c>
      <c r="G116" s="17">
        <f>G317</f>
        <v>5000</v>
      </c>
      <c r="H116" s="17">
        <f>H317</f>
        <v>5000</v>
      </c>
      <c r="I116" s="57"/>
    </row>
    <row r="117" spans="1:9" ht="12.75">
      <c r="A117" s="44">
        <v>34</v>
      </c>
      <c r="B117" s="44" t="s">
        <v>78</v>
      </c>
      <c r="C117" s="196"/>
      <c r="D117" s="199"/>
      <c r="E117" s="197"/>
      <c r="F117" s="45">
        <f>F118</f>
        <v>20600</v>
      </c>
      <c r="G117" s="45">
        <f>G118</f>
        <v>16061</v>
      </c>
      <c r="H117" s="45">
        <f>H118</f>
        <v>16000</v>
      </c>
      <c r="I117" s="150"/>
    </row>
    <row r="118" spans="1:9" ht="12.75">
      <c r="A118" s="16">
        <v>343</v>
      </c>
      <c r="B118" s="16" t="s">
        <v>79</v>
      </c>
      <c r="C118" s="116"/>
      <c r="D118" s="115"/>
      <c r="E118" s="14"/>
      <c r="F118" s="27">
        <f>F119+F120</f>
        <v>20600</v>
      </c>
      <c r="G118" s="27">
        <f>G119+G120</f>
        <v>16061</v>
      </c>
      <c r="H118" s="27">
        <f>H119+H120</f>
        <v>16000</v>
      </c>
      <c r="I118" s="150"/>
    </row>
    <row r="119" spans="1:9" ht="12.75">
      <c r="A119" s="12">
        <v>3431</v>
      </c>
      <c r="B119" s="12" t="s">
        <v>80</v>
      </c>
      <c r="C119" s="13"/>
      <c r="D119" s="117"/>
      <c r="E119" s="14"/>
      <c r="F119" s="17">
        <v>10600</v>
      </c>
      <c r="G119" s="17">
        <f>G319</f>
        <v>11061</v>
      </c>
      <c r="H119" s="17">
        <f>H319</f>
        <v>11000</v>
      </c>
      <c r="I119" s="57"/>
    </row>
    <row r="120" spans="1:9" ht="12.75">
      <c r="A120" s="12">
        <v>3439</v>
      </c>
      <c r="B120" s="12" t="s">
        <v>81</v>
      </c>
      <c r="C120" s="13"/>
      <c r="D120" s="117"/>
      <c r="E120" s="14"/>
      <c r="F120" s="17">
        <v>10000</v>
      </c>
      <c r="G120" s="17">
        <f>G320</f>
        <v>5000</v>
      </c>
      <c r="H120" s="17">
        <f>H320</f>
        <v>5000</v>
      </c>
      <c r="I120" s="57"/>
    </row>
    <row r="121" spans="1:9" ht="12.75">
      <c r="A121" s="44">
        <v>37</v>
      </c>
      <c r="B121" s="44" t="s">
        <v>192</v>
      </c>
      <c r="C121" s="196"/>
      <c r="D121" s="198"/>
      <c r="E121" s="201"/>
      <c r="F121" s="45">
        <f>F122</f>
        <v>678000</v>
      </c>
      <c r="G121" s="45">
        <f>G122</f>
        <v>710000</v>
      </c>
      <c r="H121" s="45">
        <f>H122</f>
        <v>678000</v>
      </c>
      <c r="I121" s="150"/>
    </row>
    <row r="122" spans="1:9" ht="12.75">
      <c r="A122" s="16">
        <v>372</v>
      </c>
      <c r="B122" s="16" t="s">
        <v>199</v>
      </c>
      <c r="C122" s="116"/>
      <c r="D122" s="115"/>
      <c r="E122" s="114"/>
      <c r="F122" s="27">
        <f>F123+F124</f>
        <v>678000</v>
      </c>
      <c r="G122" s="27">
        <f>G123+G124</f>
        <v>710000</v>
      </c>
      <c r="H122" s="27">
        <f>H123+H124</f>
        <v>678000</v>
      </c>
      <c r="I122" s="150"/>
    </row>
    <row r="123" spans="1:9" ht="12.75">
      <c r="A123" s="12">
        <v>3721</v>
      </c>
      <c r="B123" s="12" t="s">
        <v>82</v>
      </c>
      <c r="C123" s="13"/>
      <c r="D123" s="117"/>
      <c r="E123" s="14"/>
      <c r="F123" s="17">
        <v>678000</v>
      </c>
      <c r="G123" s="17">
        <f>G484+G539+G540</f>
        <v>710000</v>
      </c>
      <c r="H123" s="17">
        <f>H484+H539+H540</f>
        <v>678000</v>
      </c>
      <c r="I123" s="57"/>
    </row>
    <row r="124" spans="1:9" ht="12.75">
      <c r="A124" s="12">
        <v>3722</v>
      </c>
      <c r="B124" s="12" t="s">
        <v>83</v>
      </c>
      <c r="C124" s="13"/>
      <c r="D124" s="117"/>
      <c r="E124" s="14"/>
      <c r="F124" s="17">
        <v>0</v>
      </c>
      <c r="G124" s="17">
        <v>0</v>
      </c>
      <c r="H124" s="17">
        <v>0</v>
      </c>
      <c r="I124" s="57"/>
    </row>
    <row r="125" spans="1:9" ht="12.75">
      <c r="A125" s="44">
        <v>38</v>
      </c>
      <c r="B125" s="44" t="s">
        <v>84</v>
      </c>
      <c r="C125" s="196"/>
      <c r="D125" s="198"/>
      <c r="E125" s="197"/>
      <c r="F125" s="45">
        <f>F126+F128+F130</f>
        <v>311000</v>
      </c>
      <c r="G125" s="45">
        <f>G126+G128+G130</f>
        <v>419500</v>
      </c>
      <c r="H125" s="45">
        <f>H126+H128+H130</f>
        <v>379500</v>
      </c>
      <c r="I125" s="150"/>
    </row>
    <row r="126" spans="1:9" ht="12.75">
      <c r="A126" s="16">
        <v>381</v>
      </c>
      <c r="B126" s="16" t="s">
        <v>85</v>
      </c>
      <c r="C126" s="116"/>
      <c r="D126" s="117"/>
      <c r="E126" s="14"/>
      <c r="F126" s="27">
        <f>F127</f>
        <v>296000</v>
      </c>
      <c r="G126" s="27">
        <f>G127</f>
        <v>389500</v>
      </c>
      <c r="H126" s="27">
        <f>H127</f>
        <v>349500</v>
      </c>
      <c r="I126" s="150"/>
    </row>
    <row r="127" spans="1:9" ht="12.75">
      <c r="A127" s="12">
        <v>3811</v>
      </c>
      <c r="B127" s="12" t="s">
        <v>86</v>
      </c>
      <c r="C127" s="13"/>
      <c r="D127" s="117"/>
      <c r="E127" s="14"/>
      <c r="F127" s="17">
        <v>296000</v>
      </c>
      <c r="G127" s="17">
        <f>G200+G201+G216+G217+G447+G448+G449+G499+G500+G513+G526</f>
        <v>389500</v>
      </c>
      <c r="H127" s="17">
        <f>H200+H201+H216+H217+H447+H448+H449+H499+H500+H513+H526</f>
        <v>349500</v>
      </c>
      <c r="I127" s="57"/>
    </row>
    <row r="128" spans="1:9" ht="12.75">
      <c r="A128" s="16">
        <v>383</v>
      </c>
      <c r="B128" s="16" t="s">
        <v>87</v>
      </c>
      <c r="C128" s="116"/>
      <c r="D128" s="115"/>
      <c r="E128" s="114"/>
      <c r="F128" s="27">
        <f>F129</f>
        <v>5000</v>
      </c>
      <c r="G128" s="27">
        <f>G129</f>
        <v>20000</v>
      </c>
      <c r="H128" s="27">
        <f>H129</f>
        <v>20000</v>
      </c>
      <c r="I128" s="150"/>
    </row>
    <row r="129" spans="1:9" ht="12.75">
      <c r="A129" s="12">
        <v>3831</v>
      </c>
      <c r="B129" s="12" t="s">
        <v>88</v>
      </c>
      <c r="C129" s="13"/>
      <c r="D129" s="117"/>
      <c r="E129" s="14"/>
      <c r="F129" s="17">
        <v>5000</v>
      </c>
      <c r="G129" s="17">
        <f>G337</f>
        <v>20000</v>
      </c>
      <c r="H129" s="17">
        <f>H337</f>
        <v>20000</v>
      </c>
      <c r="I129" s="57"/>
    </row>
    <row r="130" spans="1:9" ht="12.75">
      <c r="A130" s="16">
        <v>385</v>
      </c>
      <c r="B130" s="16" t="s">
        <v>89</v>
      </c>
      <c r="C130" s="116"/>
      <c r="D130" s="117"/>
      <c r="E130" s="14"/>
      <c r="F130" s="27">
        <f>F131</f>
        <v>10000</v>
      </c>
      <c r="G130" s="27">
        <f>G131</f>
        <v>10000</v>
      </c>
      <c r="H130" s="27">
        <f>H131</f>
        <v>10000</v>
      </c>
      <c r="I130" s="150"/>
    </row>
    <row r="131" spans="1:9" ht="12.75">
      <c r="A131" s="12">
        <v>3851</v>
      </c>
      <c r="B131" s="12" t="s">
        <v>90</v>
      </c>
      <c r="C131" s="13"/>
      <c r="D131" s="117"/>
      <c r="E131" s="14"/>
      <c r="F131" s="17">
        <v>10000</v>
      </c>
      <c r="G131" s="17">
        <f>G345</f>
        <v>10000</v>
      </c>
      <c r="H131" s="17">
        <f>H345</f>
        <v>10000</v>
      </c>
      <c r="I131" s="57"/>
    </row>
    <row r="132" spans="1:9" ht="12.75">
      <c r="A132" s="20">
        <v>4</v>
      </c>
      <c r="B132" s="20" t="s">
        <v>91</v>
      </c>
      <c r="C132" s="191"/>
      <c r="D132" s="194"/>
      <c r="E132" s="202"/>
      <c r="F132" s="22">
        <f>F133</f>
        <v>2667000</v>
      </c>
      <c r="G132" s="22">
        <f>G133</f>
        <v>1447311</v>
      </c>
      <c r="H132" s="22">
        <f>H133</f>
        <v>1361311</v>
      </c>
      <c r="I132" s="150"/>
    </row>
    <row r="133" spans="1:9" ht="12.75">
      <c r="A133" s="16">
        <v>42</v>
      </c>
      <c r="B133" s="16" t="s">
        <v>198</v>
      </c>
      <c r="C133" s="116"/>
      <c r="D133" s="115"/>
      <c r="E133" s="114"/>
      <c r="F133" s="27">
        <f>F134+F137+F140</f>
        <v>2667000</v>
      </c>
      <c r="G133" s="27">
        <f>G134+G137+G140</f>
        <v>1447311</v>
      </c>
      <c r="H133" s="27">
        <f>H134+H137+H140</f>
        <v>1361311</v>
      </c>
      <c r="I133" s="150"/>
    </row>
    <row r="134" spans="1:9" ht="12.75">
      <c r="A134" s="16">
        <v>421</v>
      </c>
      <c r="B134" s="16" t="s">
        <v>345</v>
      </c>
      <c r="C134" s="116"/>
      <c r="D134" s="115"/>
      <c r="E134" s="114"/>
      <c r="F134" s="27">
        <f>F135+F136</f>
        <v>1840000</v>
      </c>
      <c r="G134" s="27">
        <f>G135+G136</f>
        <v>1175811</v>
      </c>
      <c r="H134" s="27">
        <f>H135+H136</f>
        <v>1175811</v>
      </c>
      <c r="I134" s="150"/>
    </row>
    <row r="135" spans="1:9" ht="12.75">
      <c r="A135" s="12">
        <v>4213</v>
      </c>
      <c r="B135" s="12" t="s">
        <v>356</v>
      </c>
      <c r="C135" s="116"/>
      <c r="D135" s="115"/>
      <c r="E135" s="114"/>
      <c r="F135" s="17">
        <v>1600000</v>
      </c>
      <c r="G135" s="17">
        <f>G377+G378+G379</f>
        <v>920000</v>
      </c>
      <c r="H135" s="17">
        <f>H377+H378+H379</f>
        <v>920000</v>
      </c>
      <c r="I135" s="57"/>
    </row>
    <row r="136" spans="1:9" ht="12.75">
      <c r="A136" s="12">
        <v>4214</v>
      </c>
      <c r="B136" s="12" t="s">
        <v>357</v>
      </c>
      <c r="C136" s="116"/>
      <c r="D136" s="115"/>
      <c r="E136" s="114"/>
      <c r="F136" s="17">
        <v>240000</v>
      </c>
      <c r="G136" s="17">
        <f>G386+G387</f>
        <v>255811</v>
      </c>
      <c r="H136" s="17">
        <f>H386+H387</f>
        <v>255811</v>
      </c>
      <c r="I136" s="57"/>
    </row>
    <row r="137" spans="1:9" ht="12.75">
      <c r="A137" s="16">
        <v>422</v>
      </c>
      <c r="B137" s="16" t="s">
        <v>92</v>
      </c>
      <c r="C137" s="116"/>
      <c r="D137" s="117"/>
      <c r="E137" s="14"/>
      <c r="F137" s="27">
        <f>F138</f>
        <v>20000</v>
      </c>
      <c r="G137" s="27">
        <f>G138+G139</f>
        <v>94000</v>
      </c>
      <c r="H137" s="27">
        <f>H138+H139</f>
        <v>94000</v>
      </c>
      <c r="I137" s="150"/>
    </row>
    <row r="138" spans="1:9" ht="12.75">
      <c r="A138" s="12">
        <v>4221</v>
      </c>
      <c r="B138" s="12" t="s">
        <v>93</v>
      </c>
      <c r="C138" s="13"/>
      <c r="D138" s="117"/>
      <c r="E138" s="14"/>
      <c r="F138" s="17">
        <v>20000</v>
      </c>
      <c r="G138" s="17">
        <f>G352+G353</f>
        <v>8000</v>
      </c>
      <c r="H138" s="17">
        <f>H352+H353</f>
        <v>8000</v>
      </c>
      <c r="I138" s="57"/>
    </row>
    <row r="139" spans="1:9" ht="12.75">
      <c r="A139" s="12">
        <v>4227</v>
      </c>
      <c r="B139" s="12" t="s">
        <v>426</v>
      </c>
      <c r="C139" s="13"/>
      <c r="D139" s="117"/>
      <c r="E139" s="14"/>
      <c r="F139" s="17">
        <v>0</v>
      </c>
      <c r="G139" s="17">
        <f>G606</f>
        <v>86000</v>
      </c>
      <c r="H139" s="17">
        <f>H606</f>
        <v>86000</v>
      </c>
      <c r="I139" s="57"/>
    </row>
    <row r="140" spans="1:9" ht="12.75">
      <c r="A140" s="16">
        <v>426</v>
      </c>
      <c r="B140" s="16" t="s">
        <v>94</v>
      </c>
      <c r="C140" s="116"/>
      <c r="D140" s="115"/>
      <c r="E140" s="114"/>
      <c r="F140" s="27">
        <f>F141+F142</f>
        <v>807000</v>
      </c>
      <c r="G140" s="27">
        <f>G141+G142</f>
        <v>177500</v>
      </c>
      <c r="H140" s="27">
        <f>H141+H142</f>
        <v>91500</v>
      </c>
      <c r="I140" s="150"/>
    </row>
    <row r="141" spans="1:9" ht="12.75">
      <c r="A141" s="12">
        <v>4262</v>
      </c>
      <c r="B141" s="12" t="s">
        <v>95</v>
      </c>
      <c r="C141" s="13"/>
      <c r="D141" s="117"/>
      <c r="E141" s="14"/>
      <c r="F141" s="17">
        <v>5000</v>
      </c>
      <c r="G141" s="17">
        <f>G354</f>
        <v>6500</v>
      </c>
      <c r="H141" s="17">
        <f>H354</f>
        <v>6500</v>
      </c>
      <c r="I141" s="57"/>
    </row>
    <row r="142" spans="1:9" ht="12.75">
      <c r="A142" s="12">
        <v>4264</v>
      </c>
      <c r="B142" s="12" t="s">
        <v>96</v>
      </c>
      <c r="C142" s="13"/>
      <c r="D142" s="117"/>
      <c r="E142" s="14"/>
      <c r="F142" s="17">
        <v>802000</v>
      </c>
      <c r="G142" s="17">
        <f>G403+G405+G389+G388+G419+G476+G543</f>
        <v>171000</v>
      </c>
      <c r="H142" s="17">
        <f>H403+H405+H389+H388+H419+H476+H543</f>
        <v>85000</v>
      </c>
      <c r="I142" s="57"/>
    </row>
    <row r="143" spans="1:9" ht="12.75">
      <c r="A143" s="25"/>
      <c r="B143" s="24" t="s">
        <v>97</v>
      </c>
      <c r="C143" s="200"/>
      <c r="D143" s="204"/>
      <c r="E143" s="203"/>
      <c r="F143" s="26">
        <f>F84+F132</f>
        <v>6500000</v>
      </c>
      <c r="G143" s="26">
        <f>G132+G84</f>
        <v>6296683</v>
      </c>
      <c r="H143" s="26" t="e">
        <f>H132+H84</f>
        <v>#REF!</v>
      </c>
      <c r="I143" s="150"/>
    </row>
    <row r="144" spans="1:9" ht="12.75">
      <c r="A144" s="1"/>
      <c r="B144" s="1"/>
      <c r="C144" s="1"/>
      <c r="D144" s="1"/>
      <c r="E144" s="1"/>
      <c r="F144" s="1"/>
      <c r="G144" s="120"/>
      <c r="H144" s="49"/>
      <c r="I144" s="49"/>
    </row>
    <row r="145" spans="1:9" ht="12.75">
      <c r="A145" s="1" t="s">
        <v>109</v>
      </c>
      <c r="B145" s="5" t="s">
        <v>100</v>
      </c>
      <c r="C145" s="5"/>
      <c r="D145" s="1"/>
      <c r="E145" s="1"/>
      <c r="F145" s="1"/>
      <c r="G145" s="7"/>
      <c r="H145" s="49"/>
      <c r="I145" s="49"/>
    </row>
    <row r="146" spans="1:9" ht="12.75">
      <c r="A146" s="5"/>
      <c r="B146" s="5"/>
      <c r="C146" s="5"/>
      <c r="D146" s="5"/>
      <c r="E146" s="1"/>
      <c r="F146" s="1"/>
      <c r="G146" s="7"/>
      <c r="H146" s="49"/>
      <c r="I146" s="49"/>
    </row>
    <row r="147" spans="1:9" ht="12.75">
      <c r="A147" s="1"/>
      <c r="B147" s="1"/>
      <c r="C147" s="1"/>
      <c r="D147" s="1"/>
      <c r="E147" s="5" t="s">
        <v>98</v>
      </c>
      <c r="F147" s="1"/>
      <c r="G147" s="7"/>
      <c r="H147" s="49"/>
      <c r="I147" s="49"/>
    </row>
    <row r="148" spans="1:9" ht="12.75">
      <c r="A148" s="46"/>
      <c r="B148" s="46"/>
      <c r="C148" s="46"/>
      <c r="D148" s="46"/>
      <c r="E148" s="46" t="s">
        <v>317</v>
      </c>
      <c r="F148" s="46"/>
      <c r="G148" s="156"/>
      <c r="H148" s="157"/>
      <c r="I148" s="157"/>
    </row>
    <row r="149" spans="1:9" ht="12.75">
      <c r="A149" s="46"/>
      <c r="B149" s="46"/>
      <c r="C149" s="46"/>
      <c r="D149" s="46"/>
      <c r="E149" s="46" t="s">
        <v>318</v>
      </c>
      <c r="F149" s="46"/>
      <c r="G149" s="156"/>
      <c r="H149" s="157"/>
      <c r="I149" s="157"/>
    </row>
    <row r="150" spans="1:9" ht="12.75">
      <c r="A150" s="46"/>
      <c r="B150" s="46"/>
      <c r="C150" s="46"/>
      <c r="D150" s="46"/>
      <c r="E150" s="46" t="s">
        <v>100</v>
      </c>
      <c r="F150" s="46"/>
      <c r="G150" s="156"/>
      <c r="H150" s="157"/>
      <c r="I150" s="157"/>
    </row>
    <row r="151" spans="1:9" ht="12.75">
      <c r="A151" s="1"/>
      <c r="B151" s="1"/>
      <c r="C151" s="1"/>
      <c r="D151" s="1"/>
      <c r="E151" s="46"/>
      <c r="F151" s="1"/>
      <c r="G151" s="7"/>
      <c r="H151" s="49"/>
      <c r="I151" s="49"/>
    </row>
    <row r="152" spans="1:9" ht="12.75">
      <c r="A152" s="1" t="s">
        <v>110</v>
      </c>
      <c r="B152" s="1"/>
      <c r="C152" s="1"/>
      <c r="D152" s="1"/>
      <c r="E152" s="1"/>
      <c r="F152" s="1"/>
      <c r="G152" s="7"/>
      <c r="H152" s="49"/>
      <c r="I152" s="49"/>
    </row>
    <row r="153" spans="1:9" ht="12.75">
      <c r="A153" s="1" t="s">
        <v>349</v>
      </c>
      <c r="B153" s="1"/>
      <c r="C153" s="1"/>
      <c r="D153" s="1"/>
      <c r="E153" s="1"/>
      <c r="F153" s="1"/>
      <c r="G153" s="7"/>
      <c r="H153" s="49"/>
      <c r="I153" s="49"/>
    </row>
    <row r="154" spans="1:9" ht="12.75">
      <c r="A154" s="1" t="s">
        <v>111</v>
      </c>
      <c r="B154" s="1"/>
      <c r="C154" s="1"/>
      <c r="D154" s="1"/>
      <c r="E154" s="1"/>
      <c r="F154" s="1"/>
      <c r="G154" s="7"/>
      <c r="H154" s="49"/>
      <c r="I154" s="49"/>
    </row>
    <row r="155" spans="1:9" ht="12.75">
      <c r="A155" s="1" t="s">
        <v>112</v>
      </c>
      <c r="B155" s="1"/>
      <c r="C155" s="1"/>
      <c r="D155" s="1"/>
      <c r="E155" s="1"/>
      <c r="F155" s="1"/>
      <c r="G155" s="7"/>
      <c r="H155" s="49"/>
      <c r="I155" s="49"/>
    </row>
    <row r="156" spans="1:9" ht="12.75">
      <c r="A156" s="1" t="s">
        <v>448</v>
      </c>
      <c r="B156" s="1"/>
      <c r="C156" s="1"/>
      <c r="D156" s="1"/>
      <c r="E156" s="1"/>
      <c r="F156" s="1"/>
      <c r="G156" s="7"/>
      <c r="H156" s="49"/>
      <c r="I156" s="49"/>
    </row>
    <row r="157" spans="1:9" ht="12.75">
      <c r="A157" s="1" t="s">
        <v>455</v>
      </c>
      <c r="B157" s="1"/>
      <c r="C157" s="1"/>
      <c r="D157" s="1"/>
      <c r="E157" s="1"/>
      <c r="F157" s="1"/>
      <c r="G157" s="7"/>
      <c r="H157" s="49"/>
      <c r="I157" s="49"/>
    </row>
    <row r="158" spans="1:9" ht="12.75">
      <c r="A158" s="1"/>
      <c r="B158" s="1"/>
      <c r="C158" s="1"/>
      <c r="D158" s="1"/>
      <c r="E158" s="1"/>
      <c r="F158" s="1"/>
      <c r="G158" s="7"/>
      <c r="H158" s="49"/>
      <c r="I158" s="49"/>
    </row>
    <row r="159" spans="1:9" ht="12.75">
      <c r="A159" s="47" t="s">
        <v>113</v>
      </c>
      <c r="B159" s="47"/>
      <c r="C159" s="1"/>
      <c r="D159" s="1"/>
      <c r="E159" s="1"/>
      <c r="F159" s="1"/>
      <c r="G159" s="7"/>
      <c r="H159" s="49"/>
      <c r="I159" s="49"/>
    </row>
    <row r="160" spans="1:9" ht="12.75">
      <c r="A160" s="1"/>
      <c r="B160" s="1"/>
      <c r="C160" s="1"/>
      <c r="D160" s="1"/>
      <c r="E160" s="1"/>
      <c r="F160" s="1"/>
      <c r="G160" s="7"/>
      <c r="H160" s="49"/>
      <c r="I160" s="49"/>
    </row>
    <row r="161" spans="1:9" ht="12.75">
      <c r="A161" s="1"/>
      <c r="B161" s="1"/>
      <c r="C161" s="5" t="s">
        <v>99</v>
      </c>
      <c r="D161" s="5"/>
      <c r="E161" s="5"/>
      <c r="F161" s="1"/>
      <c r="G161" s="7"/>
      <c r="H161" s="49"/>
      <c r="I161" s="49"/>
    </row>
    <row r="162" spans="1:9" ht="12.75">
      <c r="A162" s="5"/>
      <c r="B162" s="5"/>
      <c r="C162" s="5"/>
      <c r="D162" s="1"/>
      <c r="E162" s="1"/>
      <c r="F162" s="1"/>
      <c r="G162" s="7"/>
      <c r="H162" s="49"/>
      <c r="I162" s="49"/>
    </row>
    <row r="163" spans="1:9" ht="12.75">
      <c r="A163" s="5" t="s">
        <v>200</v>
      </c>
      <c r="B163" s="5"/>
      <c r="C163" s="1" t="s">
        <v>442</v>
      </c>
      <c r="D163" s="1"/>
      <c r="E163" s="1"/>
      <c r="F163" s="1"/>
      <c r="G163" s="7"/>
      <c r="H163" s="49"/>
      <c r="I163" s="49"/>
    </row>
    <row r="164" spans="1:9" ht="12.75">
      <c r="A164" s="1"/>
      <c r="B164" s="1"/>
      <c r="C164" s="1" t="s">
        <v>443</v>
      </c>
      <c r="D164" s="1"/>
      <c r="E164" s="1"/>
      <c r="F164" s="1"/>
      <c r="G164" s="7"/>
      <c r="H164" s="49"/>
      <c r="I164" s="49"/>
    </row>
    <row r="165" spans="1:9" ht="12.75">
      <c r="A165" s="5" t="s">
        <v>201</v>
      </c>
      <c r="B165" s="5"/>
      <c r="C165" s="1" t="s">
        <v>444</v>
      </c>
      <c r="D165" s="1"/>
      <c r="E165" s="1"/>
      <c r="F165" s="1"/>
      <c r="G165" s="7"/>
      <c r="H165" s="49"/>
      <c r="I165" s="49"/>
    </row>
    <row r="166" spans="1:9" ht="12.75">
      <c r="A166" s="5" t="s">
        <v>202</v>
      </c>
      <c r="B166" s="1"/>
      <c r="C166" s="1" t="s">
        <v>203</v>
      </c>
      <c r="D166" s="1"/>
      <c r="E166" s="1"/>
      <c r="F166" s="1"/>
      <c r="G166" s="7"/>
      <c r="H166" s="49"/>
      <c r="I166" s="49"/>
    </row>
    <row r="167" spans="1:9" ht="12.75">
      <c r="A167" s="1"/>
      <c r="B167" s="1"/>
      <c r="C167" s="1" t="s">
        <v>456</v>
      </c>
      <c r="D167" s="1"/>
      <c r="E167" s="1"/>
      <c r="F167" s="1"/>
      <c r="G167" s="7"/>
      <c r="H167" s="49"/>
      <c r="I167" s="49"/>
    </row>
    <row r="168" spans="1:9" ht="12.75">
      <c r="A168" s="5" t="s">
        <v>114</v>
      </c>
      <c r="B168" s="1"/>
      <c r="C168" s="1" t="s">
        <v>445</v>
      </c>
      <c r="D168" s="1"/>
      <c r="E168" s="1"/>
      <c r="F168" s="1"/>
      <c r="G168" s="7"/>
      <c r="H168" s="49"/>
      <c r="I168" s="49"/>
    </row>
    <row r="169" spans="1:9" ht="12.75">
      <c r="A169" s="5" t="s">
        <v>204</v>
      </c>
      <c r="B169" s="1"/>
      <c r="C169" s="1" t="s">
        <v>457</v>
      </c>
      <c r="D169" s="1"/>
      <c r="E169" s="1"/>
      <c r="F169" s="1"/>
      <c r="G169" s="7"/>
      <c r="H169" s="49"/>
      <c r="I169" s="49"/>
    </row>
    <row r="170" spans="1:9" ht="12.75">
      <c r="A170" s="1"/>
      <c r="B170" s="1"/>
      <c r="C170" s="1" t="s">
        <v>458</v>
      </c>
      <c r="D170" s="1"/>
      <c r="E170" s="1"/>
      <c r="F170" s="1"/>
      <c r="G170" s="7"/>
      <c r="H170" s="49"/>
      <c r="I170" s="49"/>
    </row>
    <row r="171" spans="1:9" ht="12.75">
      <c r="A171" s="1"/>
      <c r="B171" s="1"/>
      <c r="C171" s="1" t="s">
        <v>205</v>
      </c>
      <c r="D171" s="1"/>
      <c r="E171" s="1"/>
      <c r="F171" s="1"/>
      <c r="G171" s="7"/>
      <c r="H171" s="49"/>
      <c r="I171" s="49"/>
    </row>
    <row r="172" spans="1:9" ht="12.75">
      <c r="A172" s="5" t="s">
        <v>120</v>
      </c>
      <c r="B172" s="1"/>
      <c r="C172" s="1" t="s">
        <v>206</v>
      </c>
      <c r="D172" s="1"/>
      <c r="E172" s="1"/>
      <c r="F172" s="1"/>
      <c r="G172" s="7"/>
      <c r="H172" s="49"/>
      <c r="I172" s="49"/>
    </row>
    <row r="173" spans="1:9" ht="12.75">
      <c r="A173" s="48" t="s">
        <v>122</v>
      </c>
      <c r="B173" s="7"/>
      <c r="C173" s="7" t="s">
        <v>459</v>
      </c>
      <c r="D173" s="7"/>
      <c r="E173" s="7"/>
      <c r="F173" s="7"/>
      <c r="G173" s="7"/>
      <c r="H173" s="49"/>
      <c r="I173" s="49"/>
    </row>
    <row r="174" spans="1:9" ht="12.75">
      <c r="A174" s="7"/>
      <c r="B174" s="7"/>
      <c r="C174" s="7" t="s">
        <v>207</v>
      </c>
      <c r="D174" s="7"/>
      <c r="E174" s="7"/>
      <c r="F174" s="7"/>
      <c r="G174" s="7"/>
      <c r="H174" s="49"/>
      <c r="I174" s="49"/>
    </row>
    <row r="175" spans="1:9" ht="12.75">
      <c r="A175" s="7"/>
      <c r="B175" s="7"/>
      <c r="C175" s="7" t="s">
        <v>460</v>
      </c>
      <c r="D175" s="7"/>
      <c r="E175" s="7"/>
      <c r="F175" s="7"/>
      <c r="G175" s="7"/>
      <c r="H175" s="49"/>
      <c r="I175" s="49"/>
    </row>
    <row r="176" spans="1:9" ht="12.75">
      <c r="A176" s="7"/>
      <c r="B176" s="7"/>
      <c r="C176" s="49" t="s">
        <v>461</v>
      </c>
      <c r="D176" s="7"/>
      <c r="E176" s="7"/>
      <c r="F176" s="7"/>
      <c r="G176" s="7"/>
      <c r="H176" s="49"/>
      <c r="I176" s="49"/>
    </row>
    <row r="177" spans="1:9" ht="12.75">
      <c r="A177" s="7"/>
      <c r="B177" s="7"/>
      <c r="C177" s="49" t="s">
        <v>462</v>
      </c>
      <c r="D177" s="7"/>
      <c r="E177" s="7"/>
      <c r="F177" s="7"/>
      <c r="G177" s="7"/>
      <c r="H177" s="49"/>
      <c r="I177" s="49"/>
    </row>
    <row r="178" spans="1:9" ht="12.75">
      <c r="A178" s="7"/>
      <c r="B178" s="7"/>
      <c r="C178" s="49" t="s">
        <v>463</v>
      </c>
      <c r="D178" s="7"/>
      <c r="E178" s="7"/>
      <c r="F178" s="7"/>
      <c r="G178" s="7"/>
      <c r="H178" s="49"/>
      <c r="I178" s="49"/>
    </row>
    <row r="179" spans="1:9" ht="13.5" thickBot="1">
      <c r="A179" s="7"/>
      <c r="B179" s="7"/>
      <c r="C179" s="49"/>
      <c r="D179" s="7"/>
      <c r="E179" s="7"/>
      <c r="F179" s="7"/>
      <c r="G179" s="6"/>
      <c r="H179" s="49"/>
      <c r="I179" s="49"/>
    </row>
    <row r="180" spans="1:9" ht="12.75">
      <c r="A180" s="50" t="s">
        <v>102</v>
      </c>
      <c r="B180" s="9" t="s">
        <v>103</v>
      </c>
      <c r="C180" s="10" t="s">
        <v>124</v>
      </c>
      <c r="D180" s="155"/>
      <c r="E180" s="179"/>
      <c r="F180" s="9" t="s">
        <v>229</v>
      </c>
      <c r="G180" s="9" t="s">
        <v>341</v>
      </c>
      <c r="H180" s="9" t="s">
        <v>341</v>
      </c>
      <c r="I180" s="49"/>
    </row>
    <row r="181" spans="1:10" ht="12.75">
      <c r="A181" s="52">
        <v>3</v>
      </c>
      <c r="B181" s="53"/>
      <c r="C181" s="302" t="s">
        <v>48</v>
      </c>
      <c r="D181" s="128"/>
      <c r="E181" s="180"/>
      <c r="F181" s="54">
        <f>F182</f>
        <v>232000</v>
      </c>
      <c r="G181" s="54">
        <f>G182</f>
        <v>222000</v>
      </c>
      <c r="H181" s="54">
        <f>H182</f>
        <v>212000</v>
      </c>
      <c r="I181" s="150"/>
      <c r="J181" s="332"/>
    </row>
    <row r="182" spans="1:9" ht="12.75">
      <c r="A182" s="15">
        <v>32</v>
      </c>
      <c r="B182" s="12"/>
      <c r="C182" s="303" t="s">
        <v>105</v>
      </c>
      <c r="D182" s="117"/>
      <c r="E182" s="14"/>
      <c r="F182" s="27">
        <f>F183+F184+F185</f>
        <v>232000</v>
      </c>
      <c r="G182" s="27">
        <f>G183+G184+G185</f>
        <v>222000</v>
      </c>
      <c r="H182" s="27">
        <f>H183+H184+H185</f>
        <v>212000</v>
      </c>
      <c r="I182" s="150"/>
    </row>
    <row r="183" spans="1:9" ht="12.75">
      <c r="A183" s="11">
        <v>3233</v>
      </c>
      <c r="B183" s="12">
        <v>1110</v>
      </c>
      <c r="C183" s="118" t="s">
        <v>106</v>
      </c>
      <c r="D183" s="117"/>
      <c r="E183" s="14"/>
      <c r="F183" s="17">
        <v>20000</v>
      </c>
      <c r="G183" s="17">
        <v>20000</v>
      </c>
      <c r="H183" s="17">
        <v>20000</v>
      </c>
      <c r="I183" s="57"/>
    </row>
    <row r="184" spans="1:9" ht="12.75">
      <c r="A184" s="11">
        <v>3291</v>
      </c>
      <c r="B184" s="12">
        <v>1110</v>
      </c>
      <c r="C184" s="118" t="s">
        <v>464</v>
      </c>
      <c r="D184" s="117"/>
      <c r="E184" s="14"/>
      <c r="F184" s="17">
        <v>182000</v>
      </c>
      <c r="G184" s="17">
        <v>182000</v>
      </c>
      <c r="H184" s="17">
        <v>182000</v>
      </c>
      <c r="I184" s="57"/>
    </row>
    <row r="185" spans="1:9" ht="12.75">
      <c r="A185" s="11">
        <v>3293</v>
      </c>
      <c r="B185" s="12">
        <v>1110</v>
      </c>
      <c r="C185" s="118" t="s">
        <v>347</v>
      </c>
      <c r="D185" s="117"/>
      <c r="E185" s="14"/>
      <c r="F185" s="17">
        <v>30000</v>
      </c>
      <c r="G185" s="17">
        <v>20000</v>
      </c>
      <c r="H185" s="17">
        <v>10000</v>
      </c>
      <c r="I185" s="57"/>
    </row>
    <row r="186" spans="1:9" ht="13.5" thickBot="1">
      <c r="A186" s="334" t="s">
        <v>107</v>
      </c>
      <c r="B186" s="335"/>
      <c r="C186" s="336"/>
      <c r="D186" s="243"/>
      <c r="E186" s="244"/>
      <c r="F186" s="245">
        <f>F182</f>
        <v>232000</v>
      </c>
      <c r="G186" s="245">
        <f>G183+G184+G185</f>
        <v>222000</v>
      </c>
      <c r="H186" s="245">
        <f>H183+H184+H185</f>
        <v>212000</v>
      </c>
      <c r="I186" s="150"/>
    </row>
    <row r="187" spans="1:9" ht="12.75">
      <c r="A187" s="49"/>
      <c r="B187" s="49"/>
      <c r="C187" s="49"/>
      <c r="D187" s="49"/>
      <c r="E187" s="49"/>
      <c r="F187" s="57"/>
      <c r="G187" s="158"/>
      <c r="H187" s="49"/>
      <c r="I187" s="49"/>
    </row>
    <row r="188" spans="1:9" ht="12.75">
      <c r="A188" s="5" t="s">
        <v>115</v>
      </c>
      <c r="B188" s="1"/>
      <c r="C188" s="1" t="s">
        <v>116</v>
      </c>
      <c r="D188" s="1"/>
      <c r="E188" s="1"/>
      <c r="F188" s="1"/>
      <c r="G188" s="7"/>
      <c r="H188" s="49"/>
      <c r="I188" s="49"/>
    </row>
    <row r="189" spans="1:9" ht="12.75">
      <c r="A189" s="5" t="s">
        <v>114</v>
      </c>
      <c r="B189" s="1"/>
      <c r="C189" s="1" t="s">
        <v>117</v>
      </c>
      <c r="D189" s="1"/>
      <c r="E189" s="1"/>
      <c r="F189" s="1"/>
      <c r="G189" s="7"/>
      <c r="H189" s="49"/>
      <c r="I189" s="49"/>
    </row>
    <row r="190" spans="1:9" ht="12.75">
      <c r="A190" s="5" t="s">
        <v>118</v>
      </c>
      <c r="B190" s="5"/>
      <c r="C190" s="1" t="s">
        <v>119</v>
      </c>
      <c r="D190" s="1"/>
      <c r="E190" s="1"/>
      <c r="F190" s="1"/>
      <c r="G190" s="7"/>
      <c r="H190" s="49"/>
      <c r="I190" s="49"/>
    </row>
    <row r="191" spans="1:9" ht="12.75">
      <c r="A191" s="5" t="s">
        <v>120</v>
      </c>
      <c r="B191" s="5"/>
      <c r="C191" s="1" t="s">
        <v>121</v>
      </c>
      <c r="D191" s="1"/>
      <c r="E191" s="1"/>
      <c r="F191" s="1"/>
      <c r="G191" s="7"/>
      <c r="H191" s="49"/>
      <c r="I191" s="49"/>
    </row>
    <row r="192" spans="1:9" ht="12.75">
      <c r="A192" s="5" t="s">
        <v>122</v>
      </c>
      <c r="B192" s="5"/>
      <c r="C192" s="1" t="s">
        <v>446</v>
      </c>
      <c r="D192" s="1"/>
      <c r="E192" s="1"/>
      <c r="F192" s="1"/>
      <c r="G192" s="7"/>
      <c r="H192" s="49"/>
      <c r="I192" s="49"/>
    </row>
    <row r="193" spans="1:9" ht="13.5" thickBot="1">
      <c r="A193" s="1"/>
      <c r="B193" s="1"/>
      <c r="C193" s="1" t="s">
        <v>123</v>
      </c>
      <c r="D193" s="1"/>
      <c r="E193" s="1"/>
      <c r="F193" s="1"/>
      <c r="G193" s="6"/>
      <c r="H193" s="49"/>
      <c r="I193" s="49"/>
    </row>
    <row r="194" spans="1:9" ht="12.75">
      <c r="A194" s="50" t="s">
        <v>102</v>
      </c>
      <c r="B194" s="9" t="s">
        <v>103</v>
      </c>
      <c r="C194" s="10" t="s">
        <v>124</v>
      </c>
      <c r="D194" s="155"/>
      <c r="E194" s="179"/>
      <c r="F194" s="10" t="s">
        <v>125</v>
      </c>
      <c r="G194" s="9" t="s">
        <v>341</v>
      </c>
      <c r="H194" s="9" t="s">
        <v>341</v>
      </c>
      <c r="I194" s="49"/>
    </row>
    <row r="195" spans="1:9" ht="12.75">
      <c r="A195" s="15">
        <v>3</v>
      </c>
      <c r="B195" s="16"/>
      <c r="C195" s="164" t="s">
        <v>48</v>
      </c>
      <c r="D195" s="117"/>
      <c r="E195" s="14"/>
      <c r="F195" s="27">
        <f aca="true" t="shared" si="1" ref="F195:H196">F196</f>
        <v>50000</v>
      </c>
      <c r="G195" s="54">
        <f t="shared" si="1"/>
        <v>123176</v>
      </c>
      <c r="H195" s="54">
        <f t="shared" si="1"/>
        <v>123176</v>
      </c>
      <c r="I195" s="150"/>
    </row>
    <row r="196" spans="1:9" ht="12.75">
      <c r="A196" s="15">
        <v>32</v>
      </c>
      <c r="B196" s="16"/>
      <c r="C196" s="164" t="s">
        <v>105</v>
      </c>
      <c r="D196" s="117"/>
      <c r="E196" s="14"/>
      <c r="F196" s="27">
        <f t="shared" si="1"/>
        <v>50000</v>
      </c>
      <c r="G196" s="27">
        <f t="shared" si="1"/>
        <v>123176</v>
      </c>
      <c r="H196" s="27">
        <f t="shared" si="1"/>
        <v>123176</v>
      </c>
      <c r="I196" s="150"/>
    </row>
    <row r="197" spans="1:9" ht="12.75">
      <c r="A197" s="228">
        <v>3291</v>
      </c>
      <c r="B197" s="229">
        <v>1110</v>
      </c>
      <c r="C197" s="230" t="s">
        <v>411</v>
      </c>
      <c r="D197" s="231"/>
      <c r="E197" s="232"/>
      <c r="F197" s="233">
        <v>50000</v>
      </c>
      <c r="G197" s="233">
        <v>123176</v>
      </c>
      <c r="H197" s="233">
        <v>123176</v>
      </c>
      <c r="I197" s="150"/>
    </row>
    <row r="198" spans="1:9" ht="12.75">
      <c r="A198" s="15">
        <v>3</v>
      </c>
      <c r="B198" s="16"/>
      <c r="C198" s="164" t="s">
        <v>48</v>
      </c>
      <c r="D198" s="117"/>
      <c r="E198" s="14"/>
      <c r="F198" s="27">
        <f>F199</f>
        <v>50000</v>
      </c>
      <c r="G198" s="27">
        <f>G199</f>
        <v>88000</v>
      </c>
      <c r="H198" s="27">
        <f>H199</f>
        <v>88000</v>
      </c>
      <c r="I198" s="150"/>
    </row>
    <row r="199" spans="1:9" ht="12.75">
      <c r="A199" s="15">
        <v>38</v>
      </c>
      <c r="B199" s="16"/>
      <c r="C199" s="164" t="s">
        <v>126</v>
      </c>
      <c r="D199" s="117"/>
      <c r="E199" s="14"/>
      <c r="F199" s="27">
        <f>F200</f>
        <v>50000</v>
      </c>
      <c r="G199" s="27">
        <f>G200+G201</f>
        <v>88000</v>
      </c>
      <c r="H199" s="27">
        <f>H200+H201</f>
        <v>88000</v>
      </c>
      <c r="I199" s="150"/>
    </row>
    <row r="200" spans="1:9" ht="12.75">
      <c r="A200" s="11">
        <v>3811</v>
      </c>
      <c r="B200" s="12">
        <v>1110</v>
      </c>
      <c r="C200" s="13" t="s">
        <v>117</v>
      </c>
      <c r="D200" s="117"/>
      <c r="E200" s="14"/>
      <c r="F200" s="17">
        <v>50000</v>
      </c>
      <c r="G200" s="17">
        <v>50000</v>
      </c>
      <c r="H200" s="17">
        <v>50000</v>
      </c>
      <c r="I200" s="57"/>
    </row>
    <row r="201" spans="1:9" ht="12.75">
      <c r="A201" s="58">
        <v>3811</v>
      </c>
      <c r="B201" s="59">
        <v>1110</v>
      </c>
      <c r="C201" s="126" t="s">
        <v>414</v>
      </c>
      <c r="D201" s="120"/>
      <c r="E201" s="125"/>
      <c r="F201" s="99">
        <v>0</v>
      </c>
      <c r="G201" s="99">
        <v>38000</v>
      </c>
      <c r="H201" s="99">
        <v>38000</v>
      </c>
      <c r="I201" s="57"/>
    </row>
    <row r="202" spans="1:9" ht="12.75">
      <c r="A202" s="58" t="s">
        <v>107</v>
      </c>
      <c r="B202" s="59"/>
      <c r="C202" s="126"/>
      <c r="D202" s="120"/>
      <c r="E202" s="125"/>
      <c r="F202" s="60">
        <f>F195+F198</f>
        <v>100000</v>
      </c>
      <c r="G202" s="60">
        <f>G195+G198</f>
        <v>211176</v>
      </c>
      <c r="H202" s="60">
        <f>H195+H198</f>
        <v>211176</v>
      </c>
      <c r="I202" s="150"/>
    </row>
    <row r="203" spans="1:9" ht="13.5" thickBot="1">
      <c r="A203" s="61" t="s">
        <v>127</v>
      </c>
      <c r="B203" s="62"/>
      <c r="C203" s="182"/>
      <c r="D203" s="184"/>
      <c r="E203" s="183"/>
      <c r="F203" s="63">
        <f>F186+F202</f>
        <v>332000</v>
      </c>
      <c r="G203" s="63">
        <f>G202</f>
        <v>211176</v>
      </c>
      <c r="H203" s="63">
        <f>H202</f>
        <v>211176</v>
      </c>
      <c r="I203" s="150"/>
    </row>
    <row r="204" spans="1:9" ht="12.75">
      <c r="A204" s="7"/>
      <c r="B204" s="7"/>
      <c r="C204" s="7"/>
      <c r="D204" s="7"/>
      <c r="E204" s="7"/>
      <c r="F204" s="64"/>
      <c r="G204" s="130"/>
      <c r="H204" s="49"/>
      <c r="I204" s="49"/>
    </row>
    <row r="205" spans="1:9" ht="12.75">
      <c r="A205" s="5" t="s">
        <v>368</v>
      </c>
      <c r="B205" s="5"/>
      <c r="C205" s="1" t="s">
        <v>128</v>
      </c>
      <c r="D205" s="1"/>
      <c r="E205" s="1"/>
      <c r="F205" s="1"/>
      <c r="G205" s="7"/>
      <c r="H205" s="49"/>
      <c r="I205" s="49"/>
    </row>
    <row r="206" spans="1:9" ht="12.75">
      <c r="A206" s="5" t="s">
        <v>202</v>
      </c>
      <c r="B206" s="5"/>
      <c r="C206" s="1" t="s">
        <v>129</v>
      </c>
      <c r="D206" s="1"/>
      <c r="E206" s="1"/>
      <c r="F206" s="1"/>
      <c r="G206" s="7"/>
      <c r="H206" s="49"/>
      <c r="I206" s="49"/>
    </row>
    <row r="207" spans="1:9" ht="12.75">
      <c r="A207" s="5" t="s">
        <v>114</v>
      </c>
      <c r="B207" s="5"/>
      <c r="C207" s="1" t="s">
        <v>350</v>
      </c>
      <c r="D207" s="1"/>
      <c r="E207" s="1"/>
      <c r="F207" s="1"/>
      <c r="G207" s="7"/>
      <c r="H207" s="49"/>
      <c r="I207" s="49"/>
    </row>
    <row r="208" spans="1:9" ht="12.75">
      <c r="A208" s="5" t="s">
        <v>118</v>
      </c>
      <c r="B208" s="5"/>
      <c r="C208" s="1" t="s">
        <v>130</v>
      </c>
      <c r="D208" s="1"/>
      <c r="E208" s="1"/>
      <c r="F208" s="1"/>
      <c r="G208" s="7"/>
      <c r="H208" s="49"/>
      <c r="I208" s="49"/>
    </row>
    <row r="209" spans="1:9" ht="12.75">
      <c r="A209" s="5" t="s">
        <v>120</v>
      </c>
      <c r="B209" s="5"/>
      <c r="C209" s="1" t="s">
        <v>131</v>
      </c>
      <c r="D209" s="1"/>
      <c r="E209" s="1"/>
      <c r="F209" s="1"/>
      <c r="G209" s="7"/>
      <c r="H209" s="49"/>
      <c r="I209" s="49"/>
    </row>
    <row r="210" spans="1:9" ht="12.75">
      <c r="A210" s="5" t="s">
        <v>132</v>
      </c>
      <c r="B210" s="5"/>
      <c r="C210" s="1" t="s">
        <v>133</v>
      </c>
      <c r="D210" s="1"/>
      <c r="E210" s="1"/>
      <c r="F210" s="1"/>
      <c r="G210" s="7"/>
      <c r="H210" s="49"/>
      <c r="I210" s="49"/>
    </row>
    <row r="211" spans="1:9" ht="12.75">
      <c r="A211" s="5"/>
      <c r="B211" s="5"/>
      <c r="C211" s="1" t="s">
        <v>134</v>
      </c>
      <c r="D211" s="1"/>
      <c r="E211" s="1"/>
      <c r="F211" s="1"/>
      <c r="G211" s="7"/>
      <c r="H211" s="49"/>
      <c r="I211" s="49"/>
    </row>
    <row r="212" spans="1:9" ht="13.5" thickBot="1">
      <c r="A212" s="1"/>
      <c r="B212" s="1"/>
      <c r="C212" s="1" t="s">
        <v>135</v>
      </c>
      <c r="D212" s="1"/>
      <c r="E212" s="1"/>
      <c r="F212" s="1"/>
      <c r="G212" s="6"/>
      <c r="H212" s="49"/>
      <c r="I212" s="49"/>
    </row>
    <row r="213" spans="1:9" ht="12.75">
      <c r="A213" s="50" t="s">
        <v>102</v>
      </c>
      <c r="B213" s="9" t="s">
        <v>103</v>
      </c>
      <c r="C213" s="10" t="s">
        <v>124</v>
      </c>
      <c r="D213" s="155"/>
      <c r="E213" s="179"/>
      <c r="F213" s="10" t="s">
        <v>125</v>
      </c>
      <c r="G213" s="9" t="s">
        <v>341</v>
      </c>
      <c r="H213" s="9" t="s">
        <v>341</v>
      </c>
      <c r="I213" s="49"/>
    </row>
    <row r="214" spans="1:9" ht="12.75">
      <c r="A214" s="11">
        <v>3</v>
      </c>
      <c r="B214" s="12"/>
      <c r="C214" s="13" t="s">
        <v>48</v>
      </c>
      <c r="D214" s="117"/>
      <c r="E214" s="14"/>
      <c r="F214" s="28">
        <f>F215</f>
        <v>50000</v>
      </c>
      <c r="G214" s="54">
        <f>G215</f>
        <v>68500</v>
      </c>
      <c r="H214" s="54">
        <f>H215</f>
        <v>68500</v>
      </c>
      <c r="I214" s="150"/>
    </row>
    <row r="215" spans="1:9" ht="12.75">
      <c r="A215" s="11">
        <v>38</v>
      </c>
      <c r="B215" s="12"/>
      <c r="C215" s="13" t="s">
        <v>126</v>
      </c>
      <c r="D215" s="117"/>
      <c r="E215" s="14"/>
      <c r="F215" s="28">
        <f>F216</f>
        <v>50000</v>
      </c>
      <c r="G215" s="27">
        <f>G216+G217</f>
        <v>68500</v>
      </c>
      <c r="H215" s="27">
        <f>H216+H217</f>
        <v>68500</v>
      </c>
      <c r="I215" s="150"/>
    </row>
    <row r="216" spans="1:9" ht="12.75">
      <c r="A216" s="11">
        <v>3811</v>
      </c>
      <c r="B216" s="12">
        <v>1110</v>
      </c>
      <c r="C216" s="13" t="s">
        <v>194</v>
      </c>
      <c r="D216" s="117"/>
      <c r="E216" s="14"/>
      <c r="F216" s="18">
        <v>50000</v>
      </c>
      <c r="G216" s="17">
        <v>65000</v>
      </c>
      <c r="H216" s="17">
        <v>65000</v>
      </c>
      <c r="I216" s="57"/>
    </row>
    <row r="217" spans="1:9" ht="12.75">
      <c r="A217" s="11">
        <v>3811</v>
      </c>
      <c r="B217" s="12">
        <v>1110</v>
      </c>
      <c r="C217" s="278" t="s">
        <v>429</v>
      </c>
      <c r="D217" s="7"/>
      <c r="E217" s="239"/>
      <c r="F217" s="240">
        <v>0</v>
      </c>
      <c r="G217" s="250">
        <v>3500</v>
      </c>
      <c r="H217" s="250">
        <v>3500</v>
      </c>
      <c r="I217" s="57"/>
    </row>
    <row r="218" spans="1:9" ht="12.75">
      <c r="A218" s="11"/>
      <c r="B218" s="12"/>
      <c r="C218" s="286" t="s">
        <v>195</v>
      </c>
      <c r="D218" s="128"/>
      <c r="E218" s="180"/>
      <c r="F218" s="247"/>
      <c r="G218" s="129"/>
      <c r="H218" s="129"/>
      <c r="I218" s="57"/>
    </row>
    <row r="219" spans="1:9" ht="12.75">
      <c r="A219" s="11" t="s">
        <v>107</v>
      </c>
      <c r="B219" s="12"/>
      <c r="C219" s="13"/>
      <c r="D219" s="117"/>
      <c r="E219" s="14"/>
      <c r="F219" s="28">
        <f>F214</f>
        <v>50000</v>
      </c>
      <c r="G219" s="27">
        <f>G214</f>
        <v>68500</v>
      </c>
      <c r="H219" s="27">
        <f>H214</f>
        <v>68500</v>
      </c>
      <c r="I219" s="150"/>
    </row>
    <row r="220" spans="1:9" ht="12.75">
      <c r="A220" s="65" t="s">
        <v>136</v>
      </c>
      <c r="B220" s="21"/>
      <c r="C220" s="185"/>
      <c r="D220" s="189"/>
      <c r="E220" s="187"/>
      <c r="F220" s="23">
        <f>F219</f>
        <v>50000</v>
      </c>
      <c r="G220" s="22">
        <f>G219</f>
        <v>68500</v>
      </c>
      <c r="H220" s="22">
        <f>H219</f>
        <v>68500</v>
      </c>
      <c r="I220" s="150"/>
    </row>
    <row r="221" spans="1:9" ht="13.5" thickBot="1">
      <c r="A221" s="67" t="s">
        <v>137</v>
      </c>
      <c r="B221" s="68"/>
      <c r="C221" s="186"/>
      <c r="D221" s="190"/>
      <c r="E221" s="188"/>
      <c r="F221" s="70">
        <f>F220+F203</f>
        <v>382000</v>
      </c>
      <c r="G221" s="149">
        <f>G220+G203+G186</f>
        <v>501676</v>
      </c>
      <c r="H221" s="149">
        <f>H220+H203+H186</f>
        <v>491676</v>
      </c>
      <c r="I221" s="150"/>
    </row>
    <row r="222" spans="1:9" ht="12.75">
      <c r="A222" s="104"/>
      <c r="B222" s="104"/>
      <c r="C222" s="104"/>
      <c r="D222" s="49"/>
      <c r="E222" s="49"/>
      <c r="F222" s="150"/>
      <c r="G222" s="217"/>
      <c r="H222" s="150"/>
      <c r="I222" s="150"/>
    </row>
    <row r="223" spans="1:9" ht="12.75">
      <c r="A223" s="7"/>
      <c r="B223" s="7"/>
      <c r="C223" s="7"/>
      <c r="D223" s="7"/>
      <c r="E223" s="7"/>
      <c r="F223" s="71"/>
      <c r="G223" s="7"/>
      <c r="H223" s="49"/>
      <c r="I223" s="49"/>
    </row>
    <row r="224" spans="1:9" ht="12.75">
      <c r="A224" s="47" t="s">
        <v>138</v>
      </c>
      <c r="B224" s="47"/>
      <c r="C224" s="1"/>
      <c r="D224" s="5" t="s">
        <v>139</v>
      </c>
      <c r="E224" s="5"/>
      <c r="F224" s="1"/>
      <c r="G224" s="7"/>
      <c r="H224" s="49"/>
      <c r="I224" s="49"/>
    </row>
    <row r="225" spans="1:9" ht="12.75">
      <c r="A225" s="1"/>
      <c r="B225" s="1"/>
      <c r="C225" s="1"/>
      <c r="D225" s="1"/>
      <c r="E225" s="1"/>
      <c r="F225" s="1"/>
      <c r="G225" s="7"/>
      <c r="H225" s="49"/>
      <c r="I225" s="49"/>
    </row>
    <row r="226" spans="1:9" ht="12.75">
      <c r="A226" s="1"/>
      <c r="B226" s="1" t="s">
        <v>140</v>
      </c>
      <c r="C226" s="1"/>
      <c r="D226" s="1"/>
      <c r="E226" s="1"/>
      <c r="F226" s="1"/>
      <c r="G226" s="7"/>
      <c r="H226" s="49"/>
      <c r="I226" s="49"/>
    </row>
    <row r="227" spans="1:9" ht="12.75">
      <c r="A227" s="1" t="s">
        <v>465</v>
      </c>
      <c r="B227" s="1"/>
      <c r="C227" s="1"/>
      <c r="D227" s="1"/>
      <c r="E227" s="1"/>
      <c r="F227" s="1"/>
      <c r="G227" s="7"/>
      <c r="H227" s="49"/>
      <c r="I227" s="49"/>
    </row>
    <row r="228" spans="1:9" ht="12.75">
      <c r="A228" s="1" t="s">
        <v>141</v>
      </c>
      <c r="B228" s="1"/>
      <c r="C228" s="1"/>
      <c r="D228" s="1"/>
      <c r="E228" s="1"/>
      <c r="F228" s="1"/>
      <c r="G228" s="7"/>
      <c r="H228" s="49"/>
      <c r="I228" s="49"/>
    </row>
    <row r="229" spans="1:9" ht="12.75">
      <c r="A229" s="1" t="s">
        <v>466</v>
      </c>
      <c r="B229" s="1"/>
      <c r="C229" s="1"/>
      <c r="D229" s="1"/>
      <c r="E229" s="1"/>
      <c r="F229" s="1"/>
      <c r="G229" s="7"/>
      <c r="H229" s="49"/>
      <c r="I229" s="49"/>
    </row>
    <row r="230" spans="1:9" ht="12.75">
      <c r="A230" s="1" t="s">
        <v>467</v>
      </c>
      <c r="B230" s="1"/>
      <c r="C230" s="1"/>
      <c r="D230" s="1"/>
      <c r="E230" s="1"/>
      <c r="F230" s="1"/>
      <c r="G230" s="7"/>
      <c r="H230" s="49"/>
      <c r="I230" s="49"/>
    </row>
    <row r="231" spans="1:9" ht="12.75">
      <c r="A231" s="1" t="s">
        <v>142</v>
      </c>
      <c r="B231" s="1"/>
      <c r="C231" s="1"/>
      <c r="D231" s="1"/>
      <c r="E231" s="1"/>
      <c r="F231" s="1"/>
      <c r="G231" s="7"/>
      <c r="H231" s="49"/>
      <c r="I231" s="49"/>
    </row>
    <row r="232" spans="1:9" ht="12.75">
      <c r="A232" s="1" t="s">
        <v>468</v>
      </c>
      <c r="B232" s="1"/>
      <c r="C232" s="1"/>
      <c r="D232" s="1"/>
      <c r="E232" s="1"/>
      <c r="F232" s="1"/>
      <c r="G232" s="7"/>
      <c r="H232" s="49"/>
      <c r="I232" s="49"/>
    </row>
    <row r="233" spans="1:9" ht="12.75">
      <c r="A233" s="1" t="s">
        <v>469</v>
      </c>
      <c r="B233" s="1"/>
      <c r="C233" s="1"/>
      <c r="D233" s="1"/>
      <c r="E233" s="1"/>
      <c r="F233" s="1"/>
      <c r="G233" s="7"/>
      <c r="H233" s="49"/>
      <c r="I233" s="49"/>
    </row>
    <row r="234" spans="1:9" ht="12.75">
      <c r="A234" s="1" t="s">
        <v>143</v>
      </c>
      <c r="B234" s="1"/>
      <c r="C234" s="1"/>
      <c r="D234" s="1"/>
      <c r="E234" s="1"/>
      <c r="F234" s="1"/>
      <c r="G234" s="7"/>
      <c r="H234" s="49"/>
      <c r="I234" s="49"/>
    </row>
    <row r="235" spans="1:9" ht="12.75">
      <c r="A235" s="1" t="s">
        <v>144</v>
      </c>
      <c r="B235" s="1"/>
      <c r="C235" s="1"/>
      <c r="D235" s="1"/>
      <c r="E235" s="1"/>
      <c r="F235" s="1"/>
      <c r="G235" s="7"/>
      <c r="H235" s="49"/>
      <c r="I235" s="49"/>
    </row>
    <row r="236" spans="1:9" ht="12.75">
      <c r="A236" s="1" t="s">
        <v>470</v>
      </c>
      <c r="B236" s="1"/>
      <c r="C236" s="1"/>
      <c r="D236" s="1"/>
      <c r="E236" s="1"/>
      <c r="F236" s="1"/>
      <c r="G236" s="7"/>
      <c r="H236" s="49"/>
      <c r="I236" s="49"/>
    </row>
    <row r="237" spans="1:9" ht="12.75">
      <c r="A237" s="1" t="s">
        <v>471</v>
      </c>
      <c r="B237" s="1"/>
      <c r="C237" s="1"/>
      <c r="D237" s="1"/>
      <c r="E237" s="1"/>
      <c r="F237" s="1"/>
      <c r="G237" s="7"/>
      <c r="H237" s="49"/>
      <c r="I237" s="49"/>
    </row>
    <row r="238" spans="1:9" ht="12.75">
      <c r="A238" s="1"/>
      <c r="B238" s="1"/>
      <c r="C238" s="1"/>
      <c r="D238" s="1"/>
      <c r="E238" s="1"/>
      <c r="F238" s="1"/>
      <c r="G238" s="7"/>
      <c r="H238" s="49"/>
      <c r="I238" s="49"/>
    </row>
    <row r="239" spans="1:9" ht="13.5" thickBot="1">
      <c r="A239" s="5" t="s">
        <v>145</v>
      </c>
      <c r="B239" s="5"/>
      <c r="C239" s="5"/>
      <c r="D239" s="5"/>
      <c r="E239" s="5"/>
      <c r="F239" s="1"/>
      <c r="G239" s="102"/>
      <c r="H239" s="49"/>
      <c r="I239" s="49"/>
    </row>
    <row r="240" spans="1:9" ht="13.5" thickBot="1">
      <c r="A240" s="72" t="s">
        <v>146</v>
      </c>
      <c r="B240" s="73" t="s">
        <v>147</v>
      </c>
      <c r="C240" s="74"/>
      <c r="D240" s="75"/>
      <c r="E240" s="75"/>
      <c r="F240" s="75"/>
      <c r="G240" s="284"/>
      <c r="H240" s="49"/>
      <c r="I240" s="49"/>
    </row>
    <row r="241" spans="1:9" ht="12.75">
      <c r="A241" s="76"/>
      <c r="B241" s="77"/>
      <c r="C241" s="77"/>
      <c r="D241" s="77"/>
      <c r="E241" s="77"/>
      <c r="F241" s="77" t="s">
        <v>148</v>
      </c>
      <c r="G241" s="285"/>
      <c r="H241" s="49"/>
      <c r="I241" s="49"/>
    </row>
    <row r="242" spans="1:9" ht="12.75">
      <c r="A242" s="78" t="s">
        <v>150</v>
      </c>
      <c r="B242" s="7" t="s">
        <v>149</v>
      </c>
      <c r="C242" s="7"/>
      <c r="D242" s="7"/>
      <c r="E242" s="7"/>
      <c r="F242" s="7">
        <v>1</v>
      </c>
      <c r="G242" s="239"/>
      <c r="H242" s="49"/>
      <c r="I242" s="49"/>
    </row>
    <row r="243" spans="1:9" ht="12.75">
      <c r="A243" s="78" t="s">
        <v>151</v>
      </c>
      <c r="B243" s="7" t="s">
        <v>160</v>
      </c>
      <c r="C243" s="7"/>
      <c r="D243" s="7"/>
      <c r="E243" s="7"/>
      <c r="F243" s="7">
        <v>1</v>
      </c>
      <c r="G243" s="239"/>
      <c r="H243" s="49"/>
      <c r="I243" s="49"/>
    </row>
    <row r="244" spans="1:9" ht="12.75">
      <c r="A244" s="78" t="s">
        <v>152</v>
      </c>
      <c r="B244" s="7" t="s">
        <v>196</v>
      </c>
      <c r="C244" s="7"/>
      <c r="D244" s="7"/>
      <c r="E244" s="7"/>
      <c r="F244" s="7">
        <v>1</v>
      </c>
      <c r="G244" s="239"/>
      <c r="H244" s="49"/>
      <c r="I244" s="49"/>
    </row>
    <row r="245" spans="1:9" ht="12.75">
      <c r="A245" s="78" t="s">
        <v>153</v>
      </c>
      <c r="B245" s="7" t="s">
        <v>365</v>
      </c>
      <c r="C245" s="7"/>
      <c r="D245" s="7"/>
      <c r="E245" s="7"/>
      <c r="F245" s="7">
        <v>1</v>
      </c>
      <c r="G245" s="239"/>
      <c r="H245" s="49"/>
      <c r="I245" s="49"/>
    </row>
    <row r="246" spans="1:9" ht="12.75">
      <c r="A246" s="78" t="s">
        <v>154</v>
      </c>
      <c r="B246" s="7" t="s">
        <v>396</v>
      </c>
      <c r="C246" s="7"/>
      <c r="D246" s="7"/>
      <c r="E246" s="7"/>
      <c r="F246" s="7">
        <v>1</v>
      </c>
      <c r="G246" s="239"/>
      <c r="H246" s="49"/>
      <c r="I246" s="49"/>
    </row>
    <row r="247" spans="1:9" ht="12.75">
      <c r="A247" s="78" t="s">
        <v>155</v>
      </c>
      <c r="B247" s="7" t="s">
        <v>158</v>
      </c>
      <c r="C247" s="7"/>
      <c r="D247" s="7"/>
      <c r="E247" s="7"/>
      <c r="F247" s="7">
        <v>1</v>
      </c>
      <c r="G247" s="239"/>
      <c r="H247" s="49"/>
      <c r="I247" s="49"/>
    </row>
    <row r="248" spans="1:9" ht="13.5" thickBot="1">
      <c r="A248" s="79" t="s">
        <v>156</v>
      </c>
      <c r="B248" s="6" t="s">
        <v>157</v>
      </c>
      <c r="C248" s="6"/>
      <c r="D248" s="6" t="s">
        <v>319</v>
      </c>
      <c r="E248" s="6"/>
      <c r="F248" s="6">
        <v>1</v>
      </c>
      <c r="G248" s="181"/>
      <c r="H248" s="49"/>
      <c r="I248" s="49"/>
    </row>
    <row r="249" spans="1:9" ht="12.75">
      <c r="A249" s="49"/>
      <c r="B249" s="49"/>
      <c r="C249" s="49"/>
      <c r="D249" s="49"/>
      <c r="E249" s="49"/>
      <c r="F249" s="49"/>
      <c r="G249" s="49"/>
      <c r="H249" s="49"/>
      <c r="I249" s="49"/>
    </row>
    <row r="250" spans="1:9" ht="12.75">
      <c r="A250" s="1"/>
      <c r="B250" s="1" t="s">
        <v>159</v>
      </c>
      <c r="C250" s="1"/>
      <c r="D250" s="1"/>
      <c r="E250" s="1"/>
      <c r="F250" s="1"/>
      <c r="G250" s="7"/>
      <c r="H250" s="49"/>
      <c r="I250" s="49"/>
    </row>
    <row r="251" spans="1:9" ht="12.75">
      <c r="A251" s="1" t="s">
        <v>472</v>
      </c>
      <c r="B251" s="1"/>
      <c r="C251" s="1"/>
      <c r="D251" s="1"/>
      <c r="E251" s="1"/>
      <c r="F251" s="1"/>
      <c r="G251" s="7"/>
      <c r="H251" s="49"/>
      <c r="I251" s="49"/>
    </row>
    <row r="252" spans="1:9" ht="12.75">
      <c r="A252" s="1" t="s">
        <v>473</v>
      </c>
      <c r="B252" s="1"/>
      <c r="C252" s="1"/>
      <c r="D252" s="1"/>
      <c r="E252" s="1"/>
      <c r="F252" s="1"/>
      <c r="G252" s="7"/>
      <c r="H252" s="49"/>
      <c r="I252" s="49"/>
    </row>
    <row r="253" spans="1:9" ht="12.75">
      <c r="A253" s="1" t="s">
        <v>366</v>
      </c>
      <c r="B253" s="1"/>
      <c r="C253" s="1"/>
      <c r="D253" s="1"/>
      <c r="E253" s="1"/>
      <c r="F253" s="1"/>
      <c r="G253" s="7"/>
      <c r="H253" s="49"/>
      <c r="I253" s="49"/>
    </row>
    <row r="254" spans="1:9" ht="12.75">
      <c r="A254" s="1"/>
      <c r="B254" s="1" t="s">
        <v>474</v>
      </c>
      <c r="C254" s="1"/>
      <c r="D254" s="1"/>
      <c r="E254" s="1"/>
      <c r="F254" s="1"/>
      <c r="G254" s="7"/>
      <c r="H254" s="49"/>
      <c r="I254" s="49"/>
    </row>
    <row r="255" spans="1:9" ht="12.75">
      <c r="A255" s="1" t="s">
        <v>475</v>
      </c>
      <c r="B255" s="1"/>
      <c r="C255" s="1"/>
      <c r="D255" s="1"/>
      <c r="E255" s="1"/>
      <c r="F255" s="1"/>
      <c r="G255" s="7"/>
      <c r="H255" s="49"/>
      <c r="I255" s="49"/>
    </row>
    <row r="256" spans="1:9" ht="12.75">
      <c r="A256" s="1" t="s">
        <v>363</v>
      </c>
      <c r="B256" s="1"/>
      <c r="C256" s="1"/>
      <c r="D256" s="1"/>
      <c r="E256" s="1"/>
      <c r="F256" s="1"/>
      <c r="G256" s="7"/>
      <c r="H256" s="49"/>
      <c r="I256" s="49"/>
    </row>
    <row r="257" spans="1:9" ht="12.75">
      <c r="A257" s="1"/>
      <c r="B257" s="1" t="s">
        <v>476</v>
      </c>
      <c r="C257" s="1"/>
      <c r="D257" s="1"/>
      <c r="E257" s="1"/>
      <c r="F257" s="1"/>
      <c r="G257" s="7"/>
      <c r="H257" s="49"/>
      <c r="I257" s="49"/>
    </row>
    <row r="258" spans="1:9" ht="12.75">
      <c r="A258" s="1" t="s">
        <v>477</v>
      </c>
      <c r="B258" s="1"/>
      <c r="C258" s="1"/>
      <c r="D258" s="1"/>
      <c r="E258" s="1"/>
      <c r="F258" s="1"/>
      <c r="G258" s="7"/>
      <c r="H258" s="49"/>
      <c r="I258" s="49"/>
    </row>
    <row r="259" spans="1:9" ht="12.75">
      <c r="A259" s="1" t="s">
        <v>161</v>
      </c>
      <c r="B259" s="1"/>
      <c r="C259" s="1"/>
      <c r="D259" s="1"/>
      <c r="E259" s="1"/>
      <c r="F259" s="1"/>
      <c r="G259" s="7"/>
      <c r="H259" s="49"/>
      <c r="I259" s="49"/>
    </row>
    <row r="260" spans="1:9" ht="12.75">
      <c r="A260" s="1" t="s">
        <v>367</v>
      </c>
      <c r="B260" s="1"/>
      <c r="C260" s="1"/>
      <c r="D260" s="1"/>
      <c r="E260" s="1"/>
      <c r="F260" s="1"/>
      <c r="G260" s="7"/>
      <c r="H260" s="49"/>
      <c r="I260" s="49"/>
    </row>
    <row r="261" spans="1:9" ht="12.75">
      <c r="A261" s="1"/>
      <c r="B261" s="1" t="s">
        <v>478</v>
      </c>
      <c r="C261" s="1"/>
      <c r="D261" s="1"/>
      <c r="E261" s="1"/>
      <c r="F261" s="1"/>
      <c r="G261" s="7"/>
      <c r="H261" s="49"/>
      <c r="I261" s="49"/>
    </row>
    <row r="262" spans="1:9" ht="12.75">
      <c r="A262" s="1" t="s">
        <v>479</v>
      </c>
      <c r="B262" s="1"/>
      <c r="C262" s="1"/>
      <c r="D262" s="1"/>
      <c r="E262" s="1"/>
      <c r="F262" s="1"/>
      <c r="G262" s="7"/>
      <c r="H262" s="49"/>
      <c r="I262" s="49"/>
    </row>
    <row r="263" spans="1:9" ht="12.75">
      <c r="A263" s="1" t="s">
        <v>162</v>
      </c>
      <c r="B263" s="1"/>
      <c r="C263" s="1"/>
      <c r="D263" s="1"/>
      <c r="E263" s="1"/>
      <c r="F263" s="1"/>
      <c r="G263" s="7"/>
      <c r="H263" s="49"/>
      <c r="I263" s="49"/>
    </row>
    <row r="264" spans="1:9" ht="12.75">
      <c r="A264" s="1" t="s">
        <v>480</v>
      </c>
      <c r="B264" s="1"/>
      <c r="C264" s="1"/>
      <c r="D264" s="1"/>
      <c r="E264" s="1"/>
      <c r="F264" s="1"/>
      <c r="G264" s="7"/>
      <c r="H264" s="49"/>
      <c r="I264" s="49"/>
    </row>
    <row r="265" spans="1:9" ht="12.75">
      <c r="A265" s="1"/>
      <c r="B265" s="1" t="s">
        <v>163</v>
      </c>
      <c r="C265" s="1"/>
      <c r="D265" s="1"/>
      <c r="E265" s="1"/>
      <c r="F265" s="1"/>
      <c r="G265" s="7"/>
      <c r="H265" s="49"/>
      <c r="I265" s="49"/>
    </row>
    <row r="266" spans="1:9" ht="12.75">
      <c r="A266" s="1" t="s">
        <v>481</v>
      </c>
      <c r="B266" s="1"/>
      <c r="C266" s="1"/>
      <c r="D266" s="1"/>
      <c r="E266" s="1"/>
      <c r="F266" s="1"/>
      <c r="G266" s="7"/>
      <c r="H266" s="49"/>
      <c r="I266" s="49"/>
    </row>
    <row r="267" spans="1:9" ht="12.75">
      <c r="A267" s="1" t="s">
        <v>482</v>
      </c>
      <c r="B267" s="1"/>
      <c r="C267" s="1"/>
      <c r="D267" s="1"/>
      <c r="E267" s="1"/>
      <c r="F267" s="1"/>
      <c r="G267" s="7"/>
      <c r="H267" s="49"/>
      <c r="I267" s="49"/>
    </row>
    <row r="268" spans="1:9" ht="12.75">
      <c r="A268" s="1" t="s">
        <v>483</v>
      </c>
      <c r="B268" s="1"/>
      <c r="C268" s="1"/>
      <c r="D268" s="1"/>
      <c r="E268" s="1"/>
      <c r="F268" s="1"/>
      <c r="G268" s="7"/>
      <c r="H268" s="49"/>
      <c r="I268" s="49"/>
    </row>
    <row r="269" spans="1:9" ht="12.75">
      <c r="A269" s="1"/>
      <c r="B269" s="1" t="s">
        <v>364</v>
      </c>
      <c r="C269" s="1"/>
      <c r="D269" s="1"/>
      <c r="E269" s="1"/>
      <c r="F269" s="1"/>
      <c r="G269" s="7"/>
      <c r="H269" s="49"/>
      <c r="I269" s="49"/>
    </row>
    <row r="270" spans="1:9" ht="12.75">
      <c r="A270" s="1" t="s">
        <v>164</v>
      </c>
      <c r="B270" s="1"/>
      <c r="C270" s="1"/>
      <c r="D270" s="1"/>
      <c r="E270" s="1"/>
      <c r="F270" s="1"/>
      <c r="G270" s="7"/>
      <c r="H270" s="49"/>
      <c r="I270" s="49"/>
    </row>
    <row r="271" spans="1:9" ht="12.75">
      <c r="A271" s="1"/>
      <c r="B271" s="1" t="s">
        <v>484</v>
      </c>
      <c r="C271" s="1"/>
      <c r="D271" s="1"/>
      <c r="E271" s="1"/>
      <c r="F271" s="1"/>
      <c r="G271" s="7"/>
      <c r="H271" s="49"/>
      <c r="I271" s="49"/>
    </row>
    <row r="272" spans="1:9" ht="12.75">
      <c r="A272" s="1" t="s">
        <v>197</v>
      </c>
      <c r="B272" s="1"/>
      <c r="C272" s="1"/>
      <c r="D272" s="1"/>
      <c r="E272" s="1"/>
      <c r="F272" s="1"/>
      <c r="G272" s="7"/>
      <c r="H272" s="49"/>
      <c r="I272" s="49"/>
    </row>
    <row r="273" spans="1:9" ht="12.75">
      <c r="A273" s="1"/>
      <c r="B273" s="1"/>
      <c r="C273" s="1"/>
      <c r="D273" s="1"/>
      <c r="E273" s="1"/>
      <c r="F273" s="1"/>
      <c r="G273" s="7"/>
      <c r="H273" s="49"/>
      <c r="I273" s="49"/>
    </row>
    <row r="274" spans="1:9" ht="12.75">
      <c r="A274" s="5" t="s">
        <v>165</v>
      </c>
      <c r="B274" s="1"/>
      <c r="C274" s="1" t="s">
        <v>166</v>
      </c>
      <c r="D274" s="1"/>
      <c r="E274" s="1"/>
      <c r="F274" s="1"/>
      <c r="G274" s="7"/>
      <c r="H274" s="49"/>
      <c r="I274" s="49"/>
    </row>
    <row r="275" spans="1:9" ht="12.75">
      <c r="A275" s="5" t="s">
        <v>202</v>
      </c>
      <c r="B275" s="1"/>
      <c r="C275" s="1" t="s">
        <v>167</v>
      </c>
      <c r="D275" s="1"/>
      <c r="E275" s="1"/>
      <c r="F275" s="1"/>
      <c r="G275" s="7"/>
      <c r="H275" s="49"/>
      <c r="I275" s="49"/>
    </row>
    <row r="276" spans="1:9" ht="12.75">
      <c r="A276" s="5" t="s">
        <v>168</v>
      </c>
      <c r="B276" s="1"/>
      <c r="C276" s="1" t="s">
        <v>208</v>
      </c>
      <c r="D276" s="1"/>
      <c r="E276" s="1"/>
      <c r="F276" s="1"/>
      <c r="G276" s="7"/>
      <c r="H276" s="49"/>
      <c r="I276" s="49"/>
    </row>
    <row r="277" spans="1:9" ht="12.75">
      <c r="A277" s="5" t="s">
        <v>118</v>
      </c>
      <c r="B277" s="1"/>
      <c r="C277" s="1" t="s">
        <v>209</v>
      </c>
      <c r="D277" s="1"/>
      <c r="E277" s="1"/>
      <c r="F277" s="1"/>
      <c r="G277" s="7"/>
      <c r="H277" s="49"/>
      <c r="I277" s="49"/>
    </row>
    <row r="278" spans="1:9" ht="12.75">
      <c r="A278" s="5" t="s">
        <v>120</v>
      </c>
      <c r="B278" s="1"/>
      <c r="C278" s="1" t="s">
        <v>210</v>
      </c>
      <c r="D278" s="1"/>
      <c r="E278" s="1"/>
      <c r="F278" s="1"/>
      <c r="G278" s="7"/>
      <c r="H278" s="49"/>
      <c r="I278" s="49"/>
    </row>
    <row r="279" spans="1:9" ht="12.75">
      <c r="A279" s="5" t="s">
        <v>122</v>
      </c>
      <c r="B279" s="1"/>
      <c r="C279" s="1" t="s">
        <v>447</v>
      </c>
      <c r="D279" s="1"/>
      <c r="E279" s="1"/>
      <c r="F279" s="1"/>
      <c r="G279" s="7"/>
      <c r="H279" s="49"/>
      <c r="I279" s="49"/>
    </row>
    <row r="280" spans="1:9" ht="13.5" thickBot="1">
      <c r="A280" s="1"/>
      <c r="B280" s="1"/>
      <c r="C280" s="1" t="s">
        <v>211</v>
      </c>
      <c r="D280" s="1"/>
      <c r="E280" s="1"/>
      <c r="F280" s="1"/>
      <c r="G280" s="6"/>
      <c r="H280" s="49"/>
      <c r="I280" s="49"/>
    </row>
    <row r="281" spans="1:9" ht="12.75">
      <c r="A281" s="8" t="s">
        <v>19</v>
      </c>
      <c r="B281" s="9" t="s">
        <v>103</v>
      </c>
      <c r="C281" s="9" t="s">
        <v>104</v>
      </c>
      <c r="D281" s="10"/>
      <c r="E281" s="179"/>
      <c r="F281" s="9" t="s">
        <v>125</v>
      </c>
      <c r="G281" s="9" t="s">
        <v>341</v>
      </c>
      <c r="H281" s="9" t="s">
        <v>341</v>
      </c>
      <c r="I281" s="49"/>
    </row>
    <row r="282" spans="1:9" ht="12.75">
      <c r="A282" s="80">
        <v>3</v>
      </c>
      <c r="B282" s="81"/>
      <c r="C282" s="82" t="s">
        <v>48</v>
      </c>
      <c r="D282" s="328"/>
      <c r="E282" s="327"/>
      <c r="F282" s="83">
        <f>F321</f>
        <v>1460000</v>
      </c>
      <c r="G282" s="83">
        <f>G283+G289+G318</f>
        <v>1602470</v>
      </c>
      <c r="H282" s="83">
        <f>H283+H289+H318</f>
        <v>1592409</v>
      </c>
      <c r="I282" s="150"/>
    </row>
    <row r="283" spans="1:9" ht="12.75">
      <c r="A283" s="19">
        <v>31</v>
      </c>
      <c r="B283" s="21"/>
      <c r="C283" s="20" t="s">
        <v>212</v>
      </c>
      <c r="D283" s="20"/>
      <c r="E283" s="20"/>
      <c r="F283" s="22">
        <f>F284</f>
        <v>956000</v>
      </c>
      <c r="G283" s="22">
        <f>G284</f>
        <v>901000</v>
      </c>
      <c r="H283" s="22">
        <f>H284</f>
        <v>897000</v>
      </c>
      <c r="I283" s="150"/>
    </row>
    <row r="284" spans="1:9" ht="12.75">
      <c r="A284" s="15">
        <v>311</v>
      </c>
      <c r="B284" s="12"/>
      <c r="C284" s="38" t="s">
        <v>50</v>
      </c>
      <c r="D284" s="117"/>
      <c r="E284" s="14"/>
      <c r="F284" s="27">
        <f>F285+F286+F287+F288</f>
        <v>956000</v>
      </c>
      <c r="G284" s="27">
        <f>G285+G286+G287+G288</f>
        <v>901000</v>
      </c>
      <c r="H284" s="27">
        <f>H285+H286+H287+H288</f>
        <v>897000</v>
      </c>
      <c r="I284" s="150"/>
    </row>
    <row r="285" spans="1:9" ht="12.75">
      <c r="A285" s="11">
        <v>3111</v>
      </c>
      <c r="B285" s="12">
        <v>1110</v>
      </c>
      <c r="C285" s="161" t="s">
        <v>51</v>
      </c>
      <c r="D285" s="13"/>
      <c r="E285" s="14"/>
      <c r="F285" s="17">
        <v>800000</v>
      </c>
      <c r="G285" s="17">
        <v>754000</v>
      </c>
      <c r="H285" s="17">
        <v>750000</v>
      </c>
      <c r="I285" s="57"/>
    </row>
    <row r="286" spans="1:9" ht="12.75">
      <c r="A286" s="11">
        <v>3121</v>
      </c>
      <c r="B286" s="12">
        <v>1110</v>
      </c>
      <c r="C286" s="161" t="s">
        <v>52</v>
      </c>
      <c r="D286" s="13"/>
      <c r="E286" s="14"/>
      <c r="F286" s="17">
        <v>20000</v>
      </c>
      <c r="G286" s="17">
        <v>20000</v>
      </c>
      <c r="H286" s="17">
        <v>20000</v>
      </c>
      <c r="I286" s="57"/>
    </row>
    <row r="287" spans="1:9" ht="12.75">
      <c r="A287" s="11">
        <v>3132</v>
      </c>
      <c r="B287" s="12">
        <v>1110</v>
      </c>
      <c r="C287" s="161" t="s">
        <v>213</v>
      </c>
      <c r="D287" s="13"/>
      <c r="E287" s="14"/>
      <c r="F287" s="17">
        <v>123000</v>
      </c>
      <c r="G287" s="17">
        <v>115000</v>
      </c>
      <c r="H287" s="17">
        <v>115000</v>
      </c>
      <c r="I287" s="57"/>
    </row>
    <row r="288" spans="1:9" ht="12.75">
      <c r="A288" s="11">
        <v>3133</v>
      </c>
      <c r="B288" s="12">
        <v>1110</v>
      </c>
      <c r="C288" s="161" t="s">
        <v>214</v>
      </c>
      <c r="D288" s="13"/>
      <c r="E288" s="14"/>
      <c r="F288" s="17">
        <v>13000</v>
      </c>
      <c r="G288" s="17">
        <v>12000</v>
      </c>
      <c r="H288" s="17">
        <v>12000</v>
      </c>
      <c r="I288" s="57"/>
    </row>
    <row r="289" spans="1:9" ht="12.75">
      <c r="A289" s="19">
        <v>32</v>
      </c>
      <c r="B289" s="20"/>
      <c r="C289" s="202" t="s">
        <v>170</v>
      </c>
      <c r="D289" s="191"/>
      <c r="E289" s="202"/>
      <c r="F289" s="22">
        <f>F290+F294+F298+F313</f>
        <v>484000</v>
      </c>
      <c r="G289" s="22">
        <f>G290+G294+G298+G313</f>
        <v>685409</v>
      </c>
      <c r="H289" s="22">
        <f>H290+H294+H298+H313</f>
        <v>679409</v>
      </c>
      <c r="I289" s="150"/>
    </row>
    <row r="290" spans="1:9" ht="12.75">
      <c r="A290" s="84">
        <v>321</v>
      </c>
      <c r="B290" s="85"/>
      <c r="C290" s="207" t="s">
        <v>57</v>
      </c>
      <c r="D290" s="205"/>
      <c r="E290" s="207"/>
      <c r="F290" s="86">
        <f>F291+F292+F293</f>
        <v>74000</v>
      </c>
      <c r="G290" s="86">
        <f>G291+G292+G293</f>
        <v>75000</v>
      </c>
      <c r="H290" s="86">
        <f>H291+H292+H293</f>
        <v>69000</v>
      </c>
      <c r="I290" s="150"/>
    </row>
    <row r="291" spans="1:9" ht="12.75">
      <c r="A291" s="88">
        <v>3211</v>
      </c>
      <c r="B291" s="89">
        <v>1110</v>
      </c>
      <c r="C291" s="208" t="s">
        <v>58</v>
      </c>
      <c r="D291" s="206"/>
      <c r="E291" s="208"/>
      <c r="F291" s="90">
        <v>20000</v>
      </c>
      <c r="G291" s="90">
        <v>15000</v>
      </c>
      <c r="H291" s="90">
        <v>15000</v>
      </c>
      <c r="I291" s="57"/>
    </row>
    <row r="292" spans="1:9" ht="12.75">
      <c r="A292" s="88">
        <v>3212</v>
      </c>
      <c r="B292" s="89">
        <v>1110</v>
      </c>
      <c r="C292" s="208" t="s">
        <v>171</v>
      </c>
      <c r="D292" s="206"/>
      <c r="E292" s="208"/>
      <c r="F292" s="90">
        <v>50000</v>
      </c>
      <c r="G292" s="90">
        <v>50000</v>
      </c>
      <c r="H292" s="90">
        <v>50000</v>
      </c>
      <c r="I292" s="57"/>
    </row>
    <row r="293" spans="1:9" ht="12.75">
      <c r="A293" s="88">
        <v>3213</v>
      </c>
      <c r="B293" s="89">
        <v>1110</v>
      </c>
      <c r="C293" s="208" t="s">
        <v>172</v>
      </c>
      <c r="D293" s="206"/>
      <c r="E293" s="208"/>
      <c r="F293" s="90">
        <v>4000</v>
      </c>
      <c r="G293" s="90">
        <v>10000</v>
      </c>
      <c r="H293" s="90">
        <v>4000</v>
      </c>
      <c r="I293" s="57"/>
    </row>
    <row r="294" spans="1:9" ht="12.75">
      <c r="A294" s="84">
        <v>322</v>
      </c>
      <c r="B294" s="85"/>
      <c r="C294" s="207" t="s">
        <v>61</v>
      </c>
      <c r="D294" s="205"/>
      <c r="E294" s="207"/>
      <c r="F294" s="86">
        <f>F295+F296+F297</f>
        <v>145000</v>
      </c>
      <c r="G294" s="86">
        <f>G295+G296+G297</f>
        <v>130000</v>
      </c>
      <c r="H294" s="86">
        <f>H295+H296+H297</f>
        <v>130000</v>
      </c>
      <c r="I294" s="150"/>
    </row>
    <row r="295" spans="1:9" ht="12.75">
      <c r="A295" s="88">
        <v>3221</v>
      </c>
      <c r="B295" s="89">
        <v>1110</v>
      </c>
      <c r="C295" s="208" t="s">
        <v>173</v>
      </c>
      <c r="D295" s="206"/>
      <c r="E295" s="208"/>
      <c r="F295" s="90">
        <v>35000</v>
      </c>
      <c r="G295" s="17">
        <v>30000</v>
      </c>
      <c r="H295" s="17">
        <v>30000</v>
      </c>
      <c r="I295" s="57"/>
    </row>
    <row r="296" spans="1:9" ht="12.75">
      <c r="A296" s="88">
        <v>3223</v>
      </c>
      <c r="B296" s="89">
        <v>1110</v>
      </c>
      <c r="C296" s="206" t="s">
        <v>63</v>
      </c>
      <c r="D296" s="209"/>
      <c r="E296" s="208"/>
      <c r="F296" s="90">
        <v>90000</v>
      </c>
      <c r="G296" s="17">
        <v>90000</v>
      </c>
      <c r="H296" s="17">
        <v>90000</v>
      </c>
      <c r="I296" s="57"/>
    </row>
    <row r="297" spans="1:9" ht="12.75">
      <c r="A297" s="88">
        <v>3225</v>
      </c>
      <c r="B297" s="89">
        <v>1110</v>
      </c>
      <c r="C297" s="208" t="s">
        <v>64</v>
      </c>
      <c r="D297" s="206"/>
      <c r="E297" s="208"/>
      <c r="F297" s="90">
        <v>20000</v>
      </c>
      <c r="G297" s="17">
        <v>10000</v>
      </c>
      <c r="H297" s="17">
        <v>10000</v>
      </c>
      <c r="I297" s="57"/>
    </row>
    <row r="298" spans="1:9" ht="12.75">
      <c r="A298" s="84">
        <v>323</v>
      </c>
      <c r="B298" s="85"/>
      <c r="C298" s="207" t="s">
        <v>65</v>
      </c>
      <c r="D298" s="205"/>
      <c r="E298" s="207"/>
      <c r="F298" s="87">
        <f>F299+F300+F301+F302+F303+F304+F305+F306+F307+F308+F309+F311+F312</f>
        <v>207000</v>
      </c>
      <c r="G298" s="86">
        <f>G299+G300+G301+G302+G303+G304+G305+G306+G307+G308+G309+G310+G311+G312</f>
        <v>426609</v>
      </c>
      <c r="H298" s="86">
        <f>H299+H300+H301+H302+H303+H304+H305+H306+H307+H308+H309+H310+H311+H312</f>
        <v>426609</v>
      </c>
      <c r="I298" s="150"/>
    </row>
    <row r="299" spans="1:9" ht="12.75">
      <c r="A299" s="88">
        <v>3231</v>
      </c>
      <c r="B299" s="89">
        <v>1110</v>
      </c>
      <c r="C299" s="208" t="s">
        <v>328</v>
      </c>
      <c r="D299" s="206"/>
      <c r="E299" s="208"/>
      <c r="F299" s="90">
        <v>50000</v>
      </c>
      <c r="G299" s="90">
        <v>50000</v>
      </c>
      <c r="H299" s="90">
        <v>50000</v>
      </c>
      <c r="I299" s="57"/>
    </row>
    <row r="300" spans="1:9" ht="12.75">
      <c r="A300" s="88">
        <v>3232</v>
      </c>
      <c r="B300" s="89">
        <v>1110</v>
      </c>
      <c r="C300" s="89" t="s">
        <v>342</v>
      </c>
      <c r="D300" s="89"/>
      <c r="E300" s="89"/>
      <c r="F300" s="90">
        <v>20000</v>
      </c>
      <c r="G300" s="90">
        <v>3000</v>
      </c>
      <c r="H300" s="90">
        <v>3000</v>
      </c>
      <c r="I300" s="57"/>
    </row>
    <row r="301" spans="1:9" ht="12.75">
      <c r="A301" s="88">
        <v>3232</v>
      </c>
      <c r="B301" s="89">
        <v>1110</v>
      </c>
      <c r="C301" s="89" t="s">
        <v>174</v>
      </c>
      <c r="D301" s="89"/>
      <c r="E301" s="89"/>
      <c r="F301" s="90">
        <v>20000</v>
      </c>
      <c r="G301" s="90">
        <v>3000</v>
      </c>
      <c r="H301" s="90">
        <v>3000</v>
      </c>
      <c r="I301" s="57"/>
    </row>
    <row r="302" spans="1:9" ht="12.75">
      <c r="A302" s="88">
        <v>3232</v>
      </c>
      <c r="B302" s="89">
        <v>1110</v>
      </c>
      <c r="C302" s="89" t="s">
        <v>175</v>
      </c>
      <c r="D302" s="89"/>
      <c r="E302" s="89"/>
      <c r="F302" s="90">
        <v>10000</v>
      </c>
      <c r="G302" s="90">
        <v>10000</v>
      </c>
      <c r="H302" s="90">
        <v>10000</v>
      </c>
      <c r="I302" s="57"/>
    </row>
    <row r="303" spans="1:9" ht="12.75">
      <c r="A303" s="91">
        <v>3232</v>
      </c>
      <c r="B303" s="92">
        <v>1110</v>
      </c>
      <c r="C303" s="92" t="s">
        <v>409</v>
      </c>
      <c r="D303" s="92"/>
      <c r="E303" s="92"/>
      <c r="F303" s="93">
        <v>0</v>
      </c>
      <c r="G303" s="93">
        <v>500</v>
      </c>
      <c r="H303" s="93">
        <v>500</v>
      </c>
      <c r="I303" s="57"/>
    </row>
    <row r="304" spans="1:9" ht="12.75">
      <c r="A304" s="91">
        <v>3233</v>
      </c>
      <c r="B304" s="92">
        <v>1110</v>
      </c>
      <c r="C304" s="92" t="s">
        <v>68</v>
      </c>
      <c r="D304" s="92"/>
      <c r="E304" s="92"/>
      <c r="F304" s="93">
        <v>15000</v>
      </c>
      <c r="G304" s="93">
        <v>33000</v>
      </c>
      <c r="H304" s="93">
        <v>33000</v>
      </c>
      <c r="I304" s="57"/>
    </row>
    <row r="305" spans="1:9" ht="12.75">
      <c r="A305" s="88">
        <v>3234</v>
      </c>
      <c r="B305" s="89">
        <v>1110</v>
      </c>
      <c r="C305" s="206" t="s">
        <v>69</v>
      </c>
      <c r="D305" s="209"/>
      <c r="E305" s="208"/>
      <c r="F305" s="90">
        <v>12000</v>
      </c>
      <c r="G305" s="90">
        <v>5000</v>
      </c>
      <c r="H305" s="90">
        <v>5000</v>
      </c>
      <c r="I305" s="57"/>
    </row>
    <row r="306" spans="1:9" ht="12.75">
      <c r="A306" s="94">
        <v>3237</v>
      </c>
      <c r="B306" s="95">
        <v>1110</v>
      </c>
      <c r="C306" s="210" t="s">
        <v>353</v>
      </c>
      <c r="D306" s="212"/>
      <c r="E306" s="211"/>
      <c r="F306" s="90">
        <v>20000</v>
      </c>
      <c r="G306" s="90">
        <v>125000</v>
      </c>
      <c r="H306" s="90">
        <v>125000</v>
      </c>
      <c r="I306" s="57"/>
    </row>
    <row r="307" spans="1:9" ht="12.75">
      <c r="A307" s="88">
        <v>3237</v>
      </c>
      <c r="B307" s="89">
        <v>1110</v>
      </c>
      <c r="C307" s="206" t="s">
        <v>177</v>
      </c>
      <c r="D307" s="209"/>
      <c r="E307" s="208"/>
      <c r="F307" s="90">
        <v>20000</v>
      </c>
      <c r="G307" s="90">
        <v>60000</v>
      </c>
      <c r="H307" s="90">
        <v>60000</v>
      </c>
      <c r="I307" s="57"/>
    </row>
    <row r="308" spans="1:9" ht="12.75">
      <c r="A308" s="88">
        <v>3237</v>
      </c>
      <c r="B308" s="89">
        <v>1110</v>
      </c>
      <c r="C308" s="206" t="s">
        <v>178</v>
      </c>
      <c r="D308" s="209"/>
      <c r="E308" s="208"/>
      <c r="F308" s="90">
        <v>20000</v>
      </c>
      <c r="G308" s="90">
        <v>83109</v>
      </c>
      <c r="H308" s="90">
        <v>83109</v>
      </c>
      <c r="I308" s="57"/>
    </row>
    <row r="309" spans="1:9" ht="12.75">
      <c r="A309" s="88">
        <v>3237</v>
      </c>
      <c r="B309" s="89">
        <v>1110</v>
      </c>
      <c r="C309" s="206" t="s">
        <v>410</v>
      </c>
      <c r="D309" s="209"/>
      <c r="E309" s="208"/>
      <c r="F309" s="90">
        <v>0</v>
      </c>
      <c r="G309" s="90">
        <v>5000</v>
      </c>
      <c r="H309" s="90">
        <v>5000</v>
      </c>
      <c r="I309" s="57"/>
    </row>
    <row r="310" spans="1:9" ht="12.75">
      <c r="A310" s="88">
        <v>3237</v>
      </c>
      <c r="B310" s="89">
        <v>1110</v>
      </c>
      <c r="C310" s="206" t="s">
        <v>428</v>
      </c>
      <c r="D310" s="209"/>
      <c r="E310" s="208"/>
      <c r="F310" s="90">
        <v>0</v>
      </c>
      <c r="G310" s="90">
        <v>25000</v>
      </c>
      <c r="H310" s="90">
        <v>25000</v>
      </c>
      <c r="I310" s="57"/>
    </row>
    <row r="311" spans="1:9" ht="12.75">
      <c r="A311" s="88">
        <v>3238</v>
      </c>
      <c r="B311" s="89">
        <v>1110</v>
      </c>
      <c r="C311" s="206" t="s">
        <v>72</v>
      </c>
      <c r="D311" s="209"/>
      <c r="E311" s="208"/>
      <c r="F311" s="90">
        <v>10000</v>
      </c>
      <c r="G311" s="90">
        <v>7000</v>
      </c>
      <c r="H311" s="90">
        <v>7000</v>
      </c>
      <c r="I311" s="57"/>
    </row>
    <row r="312" spans="1:9" ht="12.75">
      <c r="A312" s="88">
        <v>3239</v>
      </c>
      <c r="B312" s="89">
        <v>1110</v>
      </c>
      <c r="C312" s="206" t="s">
        <v>73</v>
      </c>
      <c r="D312" s="209"/>
      <c r="E312" s="208"/>
      <c r="F312" s="90">
        <v>10000</v>
      </c>
      <c r="G312" s="90">
        <v>17000</v>
      </c>
      <c r="H312" s="90">
        <v>17000</v>
      </c>
      <c r="I312" s="57"/>
    </row>
    <row r="313" spans="1:9" ht="12.75">
      <c r="A313" s="84">
        <v>329</v>
      </c>
      <c r="B313" s="89"/>
      <c r="C313" s="205" t="s">
        <v>74</v>
      </c>
      <c r="D313" s="213"/>
      <c r="E313" s="207"/>
      <c r="F313" s="42">
        <f>F314+F315+F316+F317</f>
        <v>58000</v>
      </c>
      <c r="G313" s="27">
        <f>G314+G315+G316+G317</f>
        <v>53800</v>
      </c>
      <c r="H313" s="27">
        <f>H314+H315+H316+H317</f>
        <v>53800</v>
      </c>
      <c r="I313" s="150"/>
    </row>
    <row r="314" spans="1:9" ht="12.75">
      <c r="A314" s="88">
        <v>3292</v>
      </c>
      <c r="B314" s="89">
        <v>1110</v>
      </c>
      <c r="C314" s="206" t="s">
        <v>75</v>
      </c>
      <c r="D314" s="209"/>
      <c r="E314" s="208"/>
      <c r="F314" s="90">
        <v>16000</v>
      </c>
      <c r="G314" s="98">
        <v>16800</v>
      </c>
      <c r="H314" s="98">
        <v>16800</v>
      </c>
      <c r="I314" s="57"/>
    </row>
    <row r="315" spans="1:9" ht="12.75">
      <c r="A315" s="88">
        <v>3293</v>
      </c>
      <c r="B315" s="89">
        <v>1110</v>
      </c>
      <c r="C315" s="206" t="s">
        <v>76</v>
      </c>
      <c r="D315" s="209"/>
      <c r="E315" s="208"/>
      <c r="F315" s="90">
        <v>30000</v>
      </c>
      <c r="G315" s="90">
        <v>30000</v>
      </c>
      <c r="H315" s="90">
        <v>30000</v>
      </c>
      <c r="I315" s="57"/>
    </row>
    <row r="316" spans="1:9" ht="12.75">
      <c r="A316" s="88">
        <v>3294</v>
      </c>
      <c r="B316" s="89">
        <v>1110</v>
      </c>
      <c r="C316" s="206" t="s">
        <v>77</v>
      </c>
      <c r="D316" s="209"/>
      <c r="E316" s="208"/>
      <c r="F316" s="90">
        <v>2000</v>
      </c>
      <c r="G316" s="90">
        <v>2000</v>
      </c>
      <c r="H316" s="90">
        <v>2000</v>
      </c>
      <c r="I316" s="57"/>
    </row>
    <row r="317" spans="1:9" ht="13.5" thickBot="1">
      <c r="A317" s="91">
        <v>3299</v>
      </c>
      <c r="B317" s="92">
        <v>1110</v>
      </c>
      <c r="C317" s="92" t="s">
        <v>74</v>
      </c>
      <c r="D317" s="92"/>
      <c r="E317" s="92"/>
      <c r="F317" s="93">
        <v>10000</v>
      </c>
      <c r="G317" s="93">
        <v>5000</v>
      </c>
      <c r="H317" s="93">
        <v>5000</v>
      </c>
      <c r="I317" s="57"/>
    </row>
    <row r="318" spans="1:9" ht="13.5" thickBot="1">
      <c r="A318" s="96">
        <v>34</v>
      </c>
      <c r="B318" s="73"/>
      <c r="C318" s="97" t="s">
        <v>179</v>
      </c>
      <c r="D318" s="219"/>
      <c r="E318" s="218"/>
      <c r="F318" s="280">
        <f>F319+F320</f>
        <v>20000</v>
      </c>
      <c r="G318" s="280">
        <f>G319+G320</f>
        <v>16061</v>
      </c>
      <c r="H318" s="280">
        <f>H319+H320</f>
        <v>16000</v>
      </c>
      <c r="I318" s="150"/>
    </row>
    <row r="319" spans="1:9" ht="12.75">
      <c r="A319" s="94">
        <v>3431</v>
      </c>
      <c r="B319" s="95">
        <v>1110</v>
      </c>
      <c r="C319" s="95" t="s">
        <v>80</v>
      </c>
      <c r="D319" s="95"/>
      <c r="E319" s="95"/>
      <c r="F319" s="98">
        <v>10000</v>
      </c>
      <c r="G319" s="281">
        <v>11061</v>
      </c>
      <c r="H319" s="281">
        <v>11000</v>
      </c>
      <c r="I319" s="57"/>
    </row>
    <row r="320" spans="1:9" ht="13.5" thickBot="1">
      <c r="A320" s="58">
        <v>3439</v>
      </c>
      <c r="B320" s="59">
        <v>1110</v>
      </c>
      <c r="C320" s="126" t="s">
        <v>79</v>
      </c>
      <c r="D320" s="120"/>
      <c r="E320" s="125"/>
      <c r="F320" s="99">
        <v>10000</v>
      </c>
      <c r="G320" s="282">
        <v>5000</v>
      </c>
      <c r="H320" s="282">
        <v>5000</v>
      </c>
      <c r="I320" s="57"/>
    </row>
    <row r="321" spans="1:9" ht="13.5" thickBot="1">
      <c r="A321" s="100" t="s">
        <v>107</v>
      </c>
      <c r="B321" s="101"/>
      <c r="C321" s="214"/>
      <c r="D321" s="216"/>
      <c r="E321" s="215"/>
      <c r="F321" s="283">
        <f>F283+F289+F318</f>
        <v>1460000</v>
      </c>
      <c r="G321" s="283">
        <f>G318+G289+G283</f>
        <v>1602470</v>
      </c>
      <c r="H321" s="283">
        <f>H318+H289+H283</f>
        <v>1592409</v>
      </c>
      <c r="I321" s="150"/>
    </row>
    <row r="322" spans="1:9" ht="12.75">
      <c r="A322" s="49"/>
      <c r="B322" s="49"/>
      <c r="C322" s="49"/>
      <c r="D322" s="49"/>
      <c r="E322" s="49"/>
      <c r="F322" s="57"/>
      <c r="G322" s="158"/>
      <c r="H322" s="49"/>
      <c r="I322" s="49"/>
    </row>
    <row r="323" spans="1:9" ht="12.75">
      <c r="A323" s="5" t="s">
        <v>101</v>
      </c>
      <c r="B323" s="5"/>
      <c r="C323" s="1" t="s">
        <v>180</v>
      </c>
      <c r="D323" s="1"/>
      <c r="E323" s="1"/>
      <c r="F323" s="1"/>
      <c r="G323" s="7"/>
      <c r="H323" s="49"/>
      <c r="I323" s="49"/>
    </row>
    <row r="324" spans="1:9" ht="12.75">
      <c r="A324" s="5" t="s">
        <v>118</v>
      </c>
      <c r="B324" s="5"/>
      <c r="C324" s="1" t="s">
        <v>181</v>
      </c>
      <c r="D324" s="1"/>
      <c r="E324" s="1"/>
      <c r="F324" s="1"/>
      <c r="G324" s="7"/>
      <c r="H324" s="49"/>
      <c r="I324" s="49"/>
    </row>
    <row r="325" spans="1:9" ht="12.75">
      <c r="A325" s="5"/>
      <c r="B325" s="5"/>
      <c r="C325" s="1" t="s">
        <v>182</v>
      </c>
      <c r="D325" s="1"/>
      <c r="E325" s="1"/>
      <c r="F325" s="1"/>
      <c r="G325" s="7"/>
      <c r="H325" s="49"/>
      <c r="I325" s="49"/>
    </row>
    <row r="326" spans="1:9" ht="12.75">
      <c r="A326" s="5"/>
      <c r="B326" s="5"/>
      <c r="C326" s="1" t="s">
        <v>183</v>
      </c>
      <c r="D326" s="1"/>
      <c r="E326" s="1"/>
      <c r="F326" s="1"/>
      <c r="G326" s="7"/>
      <c r="H326" s="49"/>
      <c r="I326" s="49"/>
    </row>
    <row r="327" spans="1:9" ht="12.75">
      <c r="A327" s="5"/>
      <c r="B327" s="5"/>
      <c r="C327" s="1" t="s">
        <v>184</v>
      </c>
      <c r="D327" s="1"/>
      <c r="E327" s="1"/>
      <c r="F327" s="1"/>
      <c r="G327" s="7"/>
      <c r="H327" s="49"/>
      <c r="I327" s="49"/>
    </row>
    <row r="328" spans="1:9" ht="12.75">
      <c r="A328" s="5" t="s">
        <v>120</v>
      </c>
      <c r="B328" s="5"/>
      <c r="C328" s="1" t="s">
        <v>185</v>
      </c>
      <c r="D328" s="1"/>
      <c r="E328" s="1"/>
      <c r="F328" s="1"/>
      <c r="G328" s="7"/>
      <c r="H328" s="49"/>
      <c r="I328" s="49"/>
    </row>
    <row r="329" spans="1:9" ht="12.75">
      <c r="A329" s="5" t="s">
        <v>122</v>
      </c>
      <c r="B329" s="5"/>
      <c r="C329" s="1" t="s">
        <v>186</v>
      </c>
      <c r="D329" s="1"/>
      <c r="E329" s="1"/>
      <c r="F329" s="1"/>
      <c r="G329" s="7"/>
      <c r="H329" s="49"/>
      <c r="I329" s="49"/>
    </row>
    <row r="330" spans="1:9" ht="12.75">
      <c r="A330" s="1"/>
      <c r="B330" s="1"/>
      <c r="C330" s="1" t="s">
        <v>485</v>
      </c>
      <c r="D330" s="1"/>
      <c r="E330" s="1"/>
      <c r="F330" s="1"/>
      <c r="G330" s="7"/>
      <c r="H330" s="49"/>
      <c r="I330" s="49"/>
    </row>
    <row r="331" spans="1:9" ht="12.75">
      <c r="A331" s="1"/>
      <c r="B331" s="1"/>
      <c r="C331" s="1" t="s">
        <v>183</v>
      </c>
      <c r="D331" s="1"/>
      <c r="E331" s="1"/>
      <c r="F331" s="1"/>
      <c r="G331" s="7"/>
      <c r="H331" s="49"/>
      <c r="I331" s="49"/>
    </row>
    <row r="332" spans="1:9" ht="12.75">
      <c r="A332" s="1"/>
      <c r="B332" s="1"/>
      <c r="C332" s="1" t="s">
        <v>184</v>
      </c>
      <c r="D332" s="1"/>
      <c r="E332" s="1"/>
      <c r="F332" s="1"/>
      <c r="G332" s="7"/>
      <c r="H332" s="49"/>
      <c r="I332" s="49"/>
    </row>
    <row r="333" spans="1:9" ht="13.5" thickBot="1">
      <c r="A333" s="49"/>
      <c r="B333" s="49"/>
      <c r="C333" s="49"/>
      <c r="D333" s="49"/>
      <c r="E333" s="49"/>
      <c r="F333" s="57"/>
      <c r="G333" s="102"/>
      <c r="H333" s="49"/>
      <c r="I333" s="49"/>
    </row>
    <row r="334" spans="1:9" ht="12.75">
      <c r="A334" s="50" t="s">
        <v>102</v>
      </c>
      <c r="B334" s="9" t="s">
        <v>103</v>
      </c>
      <c r="C334" s="10" t="s">
        <v>124</v>
      </c>
      <c r="D334" s="155"/>
      <c r="E334" s="179"/>
      <c r="F334" s="9" t="s">
        <v>125</v>
      </c>
      <c r="G334" s="9" t="s">
        <v>341</v>
      </c>
      <c r="H334" s="9" t="s">
        <v>341</v>
      </c>
      <c r="I334" s="49"/>
    </row>
    <row r="335" spans="1:9" ht="12.75">
      <c r="A335" s="15">
        <v>3</v>
      </c>
      <c r="B335" s="12"/>
      <c r="C335" s="116" t="s">
        <v>48</v>
      </c>
      <c r="D335" s="117"/>
      <c r="E335" s="14"/>
      <c r="F335" s="27">
        <f aca="true" t="shared" si="2" ref="F335:H336">F336</f>
        <v>5000</v>
      </c>
      <c r="G335" s="27">
        <f t="shared" si="2"/>
        <v>20000</v>
      </c>
      <c r="H335" s="27">
        <f t="shared" si="2"/>
        <v>20000</v>
      </c>
      <c r="I335" s="150"/>
    </row>
    <row r="336" spans="1:9" ht="12.75">
      <c r="A336" s="15">
        <v>38</v>
      </c>
      <c r="B336" s="12"/>
      <c r="C336" s="116" t="s">
        <v>126</v>
      </c>
      <c r="D336" s="115"/>
      <c r="E336" s="114"/>
      <c r="F336" s="27">
        <f t="shared" si="2"/>
        <v>5000</v>
      </c>
      <c r="G336" s="27">
        <f t="shared" si="2"/>
        <v>20000</v>
      </c>
      <c r="H336" s="27">
        <f t="shared" si="2"/>
        <v>20000</v>
      </c>
      <c r="I336" s="150"/>
    </row>
    <row r="337" spans="1:9" ht="12.75">
      <c r="A337" s="11">
        <v>3831</v>
      </c>
      <c r="B337" s="12">
        <v>1110</v>
      </c>
      <c r="C337" s="13" t="s">
        <v>180</v>
      </c>
      <c r="D337" s="117"/>
      <c r="E337" s="14"/>
      <c r="F337" s="17">
        <v>5000</v>
      </c>
      <c r="G337" s="17">
        <v>20000</v>
      </c>
      <c r="H337" s="17">
        <v>20000</v>
      </c>
      <c r="I337" s="57"/>
    </row>
    <row r="338" spans="1:9" ht="13.5" thickBot="1">
      <c r="A338" s="103" t="s">
        <v>187</v>
      </c>
      <c r="B338" s="62"/>
      <c r="C338" s="182"/>
      <c r="D338" s="184"/>
      <c r="E338" s="183"/>
      <c r="F338" s="63">
        <f>F336</f>
        <v>5000</v>
      </c>
      <c r="G338" s="63">
        <f>G335</f>
        <v>20000</v>
      </c>
      <c r="H338" s="63">
        <f>H335</f>
        <v>20000</v>
      </c>
      <c r="I338" s="150"/>
    </row>
    <row r="339" spans="1:9" ht="12.75">
      <c r="A339" s="49"/>
      <c r="B339" s="49"/>
      <c r="C339" s="49"/>
      <c r="D339" s="49"/>
      <c r="E339" s="49"/>
      <c r="F339" s="57"/>
      <c r="G339" s="158"/>
      <c r="H339" s="49"/>
      <c r="I339" s="49"/>
    </row>
    <row r="340" spans="1:9" ht="12.75">
      <c r="A340" s="5" t="s">
        <v>101</v>
      </c>
      <c r="B340" s="5"/>
      <c r="C340" s="1" t="s">
        <v>188</v>
      </c>
      <c r="D340" s="1"/>
      <c r="E340" s="1"/>
      <c r="F340" s="1"/>
      <c r="G340" s="7"/>
      <c r="H340" s="49"/>
      <c r="I340" s="49"/>
    </row>
    <row r="341" spans="1:9" ht="13.5" thickBot="1">
      <c r="A341" s="5" t="s">
        <v>122</v>
      </c>
      <c r="B341" s="5"/>
      <c r="C341" s="1" t="s">
        <v>189</v>
      </c>
      <c r="D341" s="1"/>
      <c r="E341" s="1"/>
      <c r="F341" s="1"/>
      <c r="G341" s="6"/>
      <c r="H341" s="49"/>
      <c r="I341" s="49"/>
    </row>
    <row r="342" spans="1:9" ht="12.75">
      <c r="A342" s="50" t="s">
        <v>102</v>
      </c>
      <c r="B342" s="9" t="s">
        <v>103</v>
      </c>
      <c r="C342" s="10" t="s">
        <v>124</v>
      </c>
      <c r="D342" s="155"/>
      <c r="E342" s="179"/>
      <c r="F342" s="10" t="s">
        <v>125</v>
      </c>
      <c r="G342" s="9" t="s">
        <v>341</v>
      </c>
      <c r="H342" s="9" t="s">
        <v>341</v>
      </c>
      <c r="I342" s="49"/>
    </row>
    <row r="343" spans="1:9" ht="12.75">
      <c r="A343" s="15">
        <v>3</v>
      </c>
      <c r="B343" s="12"/>
      <c r="C343" s="116" t="s">
        <v>48</v>
      </c>
      <c r="D343" s="115"/>
      <c r="E343" s="114"/>
      <c r="F343" s="27">
        <f aca="true" t="shared" si="3" ref="F343:H344">F344</f>
        <v>10000</v>
      </c>
      <c r="G343" s="27">
        <f t="shared" si="3"/>
        <v>10000</v>
      </c>
      <c r="H343" s="27">
        <f t="shared" si="3"/>
        <v>10000</v>
      </c>
      <c r="I343" s="150"/>
    </row>
    <row r="344" spans="1:9" ht="12.75">
      <c r="A344" s="15">
        <v>38</v>
      </c>
      <c r="B344" s="12"/>
      <c r="C344" s="116" t="s">
        <v>126</v>
      </c>
      <c r="D344" s="115"/>
      <c r="E344" s="14"/>
      <c r="F344" s="27">
        <f t="shared" si="3"/>
        <v>10000</v>
      </c>
      <c r="G344" s="27">
        <f t="shared" si="3"/>
        <v>10000</v>
      </c>
      <c r="H344" s="27">
        <f t="shared" si="3"/>
        <v>10000</v>
      </c>
      <c r="I344" s="150"/>
    </row>
    <row r="345" spans="1:9" ht="12.75">
      <c r="A345" s="11">
        <v>3851</v>
      </c>
      <c r="B345" s="12">
        <v>1110</v>
      </c>
      <c r="C345" s="13" t="s">
        <v>216</v>
      </c>
      <c r="D345" s="117"/>
      <c r="E345" s="14"/>
      <c r="F345" s="17">
        <v>10000</v>
      </c>
      <c r="G345" s="17">
        <v>10000</v>
      </c>
      <c r="H345" s="17">
        <v>10000</v>
      </c>
      <c r="I345" s="57"/>
    </row>
    <row r="346" spans="1:9" ht="13.5" thickBot="1">
      <c r="A346" s="103" t="s">
        <v>190</v>
      </c>
      <c r="B346" s="62"/>
      <c r="C346" s="182"/>
      <c r="D346" s="184"/>
      <c r="E346" s="183"/>
      <c r="F346" s="63">
        <f>F344</f>
        <v>10000</v>
      </c>
      <c r="G346" s="63">
        <f>G343</f>
        <v>10000</v>
      </c>
      <c r="H346" s="63">
        <f>H343</f>
        <v>10000</v>
      </c>
      <c r="I346" s="150"/>
    </row>
    <row r="347" spans="1:9" ht="12.75">
      <c r="A347" s="49"/>
      <c r="B347" s="49"/>
      <c r="C347" s="49"/>
      <c r="D347" s="49"/>
      <c r="E347" s="49"/>
      <c r="F347" s="49"/>
      <c r="G347" s="130"/>
      <c r="H347" s="49"/>
      <c r="I347" s="49"/>
    </row>
    <row r="348" spans="1:9" ht="13.5" thickBot="1">
      <c r="A348" s="104" t="s">
        <v>101</v>
      </c>
      <c r="B348" s="49"/>
      <c r="C348" s="49" t="s">
        <v>412</v>
      </c>
      <c r="D348" s="49"/>
      <c r="E348" s="49"/>
      <c r="F348" s="49"/>
      <c r="G348" s="6"/>
      <c r="H348" s="49"/>
      <c r="I348" s="49"/>
    </row>
    <row r="349" spans="1:9" ht="12.75">
      <c r="A349" s="50" t="s">
        <v>102</v>
      </c>
      <c r="B349" s="9" t="s">
        <v>103</v>
      </c>
      <c r="C349" s="10" t="s">
        <v>124</v>
      </c>
      <c r="D349" s="155"/>
      <c r="E349" s="179"/>
      <c r="F349" s="105" t="s">
        <v>125</v>
      </c>
      <c r="G349" s="9" t="s">
        <v>341</v>
      </c>
      <c r="H349" s="9" t="s">
        <v>341</v>
      </c>
      <c r="I349" s="49"/>
    </row>
    <row r="350" spans="1:9" ht="12.75">
      <c r="A350" s="106">
        <v>4</v>
      </c>
      <c r="B350" s="34"/>
      <c r="C350" s="38" t="s">
        <v>217</v>
      </c>
      <c r="D350" s="163"/>
      <c r="E350" s="162"/>
      <c r="F350" s="35">
        <f>F351</f>
        <v>25000</v>
      </c>
      <c r="G350" s="35">
        <f>G351</f>
        <v>14500</v>
      </c>
      <c r="H350" s="35">
        <f>H351</f>
        <v>14500</v>
      </c>
      <c r="I350" s="150"/>
    </row>
    <row r="351" spans="1:9" ht="12.75">
      <c r="A351" s="106">
        <v>42</v>
      </c>
      <c r="B351" s="34"/>
      <c r="C351" s="38" t="s">
        <v>218</v>
      </c>
      <c r="D351" s="163"/>
      <c r="E351" s="162"/>
      <c r="F351" s="35">
        <f>F352+F353+F354</f>
        <v>25000</v>
      </c>
      <c r="G351" s="35">
        <f>G352+G353+G354</f>
        <v>14500</v>
      </c>
      <c r="H351" s="35">
        <f>H352+H353+H354</f>
        <v>14500</v>
      </c>
      <c r="I351" s="150"/>
    </row>
    <row r="352" spans="1:9" ht="12.75">
      <c r="A352" s="107">
        <v>4221</v>
      </c>
      <c r="B352" s="12">
        <v>1310</v>
      </c>
      <c r="C352" s="118" t="s">
        <v>413</v>
      </c>
      <c r="D352" s="117"/>
      <c r="E352" s="14"/>
      <c r="F352" s="17">
        <v>10000</v>
      </c>
      <c r="G352" s="17">
        <v>0</v>
      </c>
      <c r="H352" s="17">
        <v>0</v>
      </c>
      <c r="I352" s="57"/>
    </row>
    <row r="353" spans="1:9" ht="12.75">
      <c r="A353" s="107">
        <v>4221</v>
      </c>
      <c r="B353" s="12">
        <v>1310</v>
      </c>
      <c r="C353" s="118" t="s">
        <v>93</v>
      </c>
      <c r="D353" s="117"/>
      <c r="E353" s="14"/>
      <c r="F353" s="17">
        <v>10000</v>
      </c>
      <c r="G353" s="17">
        <v>8000</v>
      </c>
      <c r="H353" s="17">
        <v>8000</v>
      </c>
      <c r="I353" s="57"/>
    </row>
    <row r="354" spans="1:9" ht="12.75">
      <c r="A354" s="107">
        <v>4262</v>
      </c>
      <c r="B354" s="12">
        <v>1310</v>
      </c>
      <c r="C354" s="118" t="s">
        <v>219</v>
      </c>
      <c r="D354" s="117"/>
      <c r="E354" s="14"/>
      <c r="F354" s="17">
        <v>5000</v>
      </c>
      <c r="G354" s="17">
        <v>6500</v>
      </c>
      <c r="H354" s="17">
        <v>6500</v>
      </c>
      <c r="I354" s="57"/>
    </row>
    <row r="355" spans="1:9" ht="12.75">
      <c r="A355" s="65" t="s">
        <v>187</v>
      </c>
      <c r="B355" s="21"/>
      <c r="C355" s="185"/>
      <c r="D355" s="189"/>
      <c r="E355" s="187"/>
      <c r="F355" s="22">
        <f>F350</f>
        <v>25000</v>
      </c>
      <c r="G355" s="22">
        <f>G350</f>
        <v>14500</v>
      </c>
      <c r="H355" s="22">
        <f>H350</f>
        <v>14500</v>
      </c>
      <c r="I355" s="150"/>
    </row>
    <row r="356" spans="1:9" ht="13.5" thickBot="1">
      <c r="A356" s="108" t="s">
        <v>127</v>
      </c>
      <c r="B356" s="109"/>
      <c r="C356" s="220"/>
      <c r="D356" s="222"/>
      <c r="E356" s="221"/>
      <c r="F356" s="110">
        <f>F355+F346+F338+F321</f>
        <v>1500000</v>
      </c>
      <c r="G356" s="110">
        <f>G355+G346+G338+G321</f>
        <v>1646970</v>
      </c>
      <c r="H356" s="110">
        <f>H355+H346+H338+H321</f>
        <v>1636909</v>
      </c>
      <c r="I356" s="150"/>
    </row>
    <row r="357" spans="1:9" ht="12.75">
      <c r="A357" s="1"/>
      <c r="B357" s="1"/>
      <c r="C357" s="1"/>
      <c r="D357" s="1"/>
      <c r="E357" s="1"/>
      <c r="F357" s="1"/>
      <c r="G357" s="130"/>
      <c r="H357" s="49"/>
      <c r="I357" s="49"/>
    </row>
    <row r="358" spans="1:9" ht="12.75">
      <c r="A358" s="5" t="s">
        <v>368</v>
      </c>
      <c r="B358" s="5"/>
      <c r="C358" s="1" t="s">
        <v>220</v>
      </c>
      <c r="D358" s="1"/>
      <c r="E358" s="1"/>
      <c r="F358" s="1"/>
      <c r="G358" s="7"/>
      <c r="H358" s="49"/>
      <c r="I358" s="49"/>
    </row>
    <row r="359" spans="1:9" ht="12.75">
      <c r="A359" s="5" t="s">
        <v>114</v>
      </c>
      <c r="B359" s="5"/>
      <c r="C359" s="1" t="s">
        <v>221</v>
      </c>
      <c r="D359" s="1"/>
      <c r="E359" s="1"/>
      <c r="F359" s="1"/>
      <c r="G359" s="7"/>
      <c r="H359" s="49"/>
      <c r="I359" s="49"/>
    </row>
    <row r="360" spans="1:9" ht="12.75">
      <c r="A360" s="5" t="s">
        <v>118</v>
      </c>
      <c r="B360" s="5"/>
      <c r="C360" s="1" t="s">
        <v>486</v>
      </c>
      <c r="D360" s="1"/>
      <c r="E360" s="1"/>
      <c r="F360" s="1"/>
      <c r="G360" s="7"/>
      <c r="H360" s="49"/>
      <c r="I360" s="49"/>
    </row>
    <row r="361" spans="1:9" ht="12.75">
      <c r="A361" s="5" t="s">
        <v>120</v>
      </c>
      <c r="B361" s="5"/>
      <c r="C361" s="1" t="s">
        <v>222</v>
      </c>
      <c r="D361" s="1"/>
      <c r="E361" s="1"/>
      <c r="F361" s="1"/>
      <c r="G361" s="7"/>
      <c r="H361" s="49"/>
      <c r="I361" s="49"/>
    </row>
    <row r="362" spans="1:9" ht="13.5" thickBot="1">
      <c r="A362" s="5" t="s">
        <v>122</v>
      </c>
      <c r="B362" s="5"/>
      <c r="C362" s="1" t="s">
        <v>487</v>
      </c>
      <c r="D362" s="1"/>
      <c r="E362" s="1"/>
      <c r="F362" s="1"/>
      <c r="G362" s="6"/>
      <c r="H362" s="49"/>
      <c r="I362" s="49"/>
    </row>
    <row r="363" spans="1:9" ht="12.75">
      <c r="A363" s="8" t="s">
        <v>19</v>
      </c>
      <c r="B363" s="9" t="s">
        <v>103</v>
      </c>
      <c r="C363" s="10" t="s">
        <v>124</v>
      </c>
      <c r="D363" s="155"/>
      <c r="E363" s="179"/>
      <c r="F363" s="9" t="s">
        <v>125</v>
      </c>
      <c r="G363" s="9" t="s">
        <v>341</v>
      </c>
      <c r="H363" s="9" t="s">
        <v>341</v>
      </c>
      <c r="I363" s="49"/>
    </row>
    <row r="364" spans="1:9" ht="12.75">
      <c r="A364" s="15">
        <v>3</v>
      </c>
      <c r="B364" s="12"/>
      <c r="C364" s="116" t="s">
        <v>48</v>
      </c>
      <c r="D364" s="115"/>
      <c r="E364" s="114"/>
      <c r="F364" s="27">
        <f>F365</f>
        <v>450000</v>
      </c>
      <c r="G364" s="27">
        <f>G365</f>
        <v>710000</v>
      </c>
      <c r="H364" s="27">
        <f>H365</f>
        <v>710000</v>
      </c>
      <c r="I364" s="150"/>
    </row>
    <row r="365" spans="1:9" ht="12.75">
      <c r="A365" s="15">
        <v>32</v>
      </c>
      <c r="B365" s="12"/>
      <c r="C365" s="116" t="s">
        <v>105</v>
      </c>
      <c r="D365" s="117"/>
      <c r="E365" s="14"/>
      <c r="F365" s="27">
        <f>F366+F367</f>
        <v>450000</v>
      </c>
      <c r="G365" s="27">
        <f>G366+G367</f>
        <v>710000</v>
      </c>
      <c r="H365" s="27">
        <f>H366+H367</f>
        <v>710000</v>
      </c>
      <c r="I365" s="150"/>
    </row>
    <row r="366" spans="1:9" ht="12.75">
      <c r="A366" s="11">
        <v>3223</v>
      </c>
      <c r="B366" s="12">
        <v>6400</v>
      </c>
      <c r="C366" s="13" t="s">
        <v>223</v>
      </c>
      <c r="D366" s="117"/>
      <c r="E366" s="14"/>
      <c r="F366" s="17">
        <v>400000</v>
      </c>
      <c r="G366" s="17">
        <v>410000</v>
      </c>
      <c r="H366" s="17">
        <v>410000</v>
      </c>
      <c r="I366" s="57"/>
    </row>
    <row r="367" spans="1:9" ht="12.75">
      <c r="A367" s="11">
        <v>3232</v>
      </c>
      <c r="B367" s="12">
        <v>6400</v>
      </c>
      <c r="C367" s="13" t="s">
        <v>224</v>
      </c>
      <c r="D367" s="117"/>
      <c r="E367" s="14"/>
      <c r="F367" s="17">
        <v>50000</v>
      </c>
      <c r="G367" s="17">
        <v>300000</v>
      </c>
      <c r="H367" s="17">
        <v>300000</v>
      </c>
      <c r="I367" s="57"/>
    </row>
    <row r="368" spans="1:9" ht="13.5" thickBot="1">
      <c r="A368" s="103" t="s">
        <v>190</v>
      </c>
      <c r="B368" s="62"/>
      <c r="C368" s="182"/>
      <c r="D368" s="184"/>
      <c r="E368" s="183"/>
      <c r="F368" s="63">
        <f>F364</f>
        <v>450000</v>
      </c>
      <c r="G368" s="63">
        <f>G364</f>
        <v>710000</v>
      </c>
      <c r="H368" s="63">
        <f>H364</f>
        <v>710000</v>
      </c>
      <c r="I368" s="150"/>
    </row>
    <row r="369" spans="1:9" ht="12.75">
      <c r="A369" s="5" t="s">
        <v>114</v>
      </c>
      <c r="B369" s="5"/>
      <c r="C369" s="1" t="s">
        <v>225</v>
      </c>
      <c r="D369" s="1"/>
      <c r="E369" s="1"/>
      <c r="F369" s="1"/>
      <c r="G369" s="7"/>
      <c r="H369" s="49"/>
      <c r="I369" s="49"/>
    </row>
    <row r="370" spans="1:9" ht="13.5" thickBot="1">
      <c r="A370" s="5" t="s">
        <v>122</v>
      </c>
      <c r="B370" s="5"/>
      <c r="C370" s="1" t="s">
        <v>488</v>
      </c>
      <c r="D370" s="1"/>
      <c r="E370" s="1"/>
      <c r="F370" s="1"/>
      <c r="G370" s="6"/>
      <c r="H370" s="49"/>
      <c r="I370" s="49"/>
    </row>
    <row r="371" spans="1:9" ht="12.75">
      <c r="A371" s="50" t="s">
        <v>226</v>
      </c>
      <c r="B371" s="9" t="s">
        <v>103</v>
      </c>
      <c r="C371" s="10" t="s">
        <v>124</v>
      </c>
      <c r="D371" s="155"/>
      <c r="E371" s="179"/>
      <c r="F371" s="9" t="s">
        <v>125</v>
      </c>
      <c r="G371" s="9" t="s">
        <v>341</v>
      </c>
      <c r="H371" s="9" t="s">
        <v>341</v>
      </c>
      <c r="I371" s="49"/>
    </row>
    <row r="372" spans="1:9" ht="12.75">
      <c r="A372" s="15">
        <v>3</v>
      </c>
      <c r="B372" s="12"/>
      <c r="C372" s="116" t="s">
        <v>48</v>
      </c>
      <c r="D372" s="117"/>
      <c r="E372" s="14"/>
      <c r="F372" s="27">
        <f aca="true" t="shared" si="4" ref="F372:H373">F373</f>
        <v>50000</v>
      </c>
      <c r="G372" s="27">
        <f t="shared" si="4"/>
        <v>180000</v>
      </c>
      <c r="H372" s="27">
        <f t="shared" si="4"/>
        <v>180000</v>
      </c>
      <c r="I372" s="150"/>
    </row>
    <row r="373" spans="1:9" ht="12.75">
      <c r="A373" s="15">
        <v>32</v>
      </c>
      <c r="B373" s="12"/>
      <c r="C373" s="116" t="s">
        <v>105</v>
      </c>
      <c r="D373" s="115"/>
      <c r="E373" s="114"/>
      <c r="F373" s="27">
        <f t="shared" si="4"/>
        <v>50000</v>
      </c>
      <c r="G373" s="27">
        <f t="shared" si="4"/>
        <v>180000</v>
      </c>
      <c r="H373" s="27">
        <f t="shared" si="4"/>
        <v>180000</v>
      </c>
      <c r="I373" s="150"/>
    </row>
    <row r="374" spans="1:9" ht="12.75">
      <c r="A374" s="228">
        <v>3232</v>
      </c>
      <c r="B374" s="229">
        <v>45112</v>
      </c>
      <c r="C374" s="230" t="s">
        <v>370</v>
      </c>
      <c r="D374" s="231"/>
      <c r="E374" s="232"/>
      <c r="F374" s="233">
        <v>50000</v>
      </c>
      <c r="G374" s="233">
        <v>180000</v>
      </c>
      <c r="H374" s="233">
        <v>180000</v>
      </c>
      <c r="I374" s="150"/>
    </row>
    <row r="375" spans="1:9" ht="12.75">
      <c r="A375" s="234">
        <v>4</v>
      </c>
      <c r="B375" s="165"/>
      <c r="C375" s="164" t="s">
        <v>371</v>
      </c>
      <c r="D375" s="176"/>
      <c r="E375" s="235"/>
      <c r="F375" s="178">
        <f>F376</f>
        <v>1600000</v>
      </c>
      <c r="G375" s="178">
        <f>G376</f>
        <v>920000</v>
      </c>
      <c r="H375" s="178">
        <f>H376</f>
        <v>920000</v>
      </c>
      <c r="I375" s="150"/>
    </row>
    <row r="376" spans="1:9" ht="12.75">
      <c r="A376" s="234">
        <v>42</v>
      </c>
      <c r="B376" s="165"/>
      <c r="C376" s="164" t="s">
        <v>372</v>
      </c>
      <c r="D376" s="176"/>
      <c r="E376" s="235"/>
      <c r="F376" s="178">
        <f>F377+F378+F379</f>
        <v>1600000</v>
      </c>
      <c r="G376" s="178">
        <f>G377+G378+G379</f>
        <v>920000</v>
      </c>
      <c r="H376" s="178">
        <f>H377+H378+H379</f>
        <v>920000</v>
      </c>
      <c r="I376" s="150"/>
    </row>
    <row r="377" spans="1:9" ht="12.75">
      <c r="A377" s="11">
        <v>4213</v>
      </c>
      <c r="B377" s="12">
        <v>45112</v>
      </c>
      <c r="C377" s="13" t="s">
        <v>340</v>
      </c>
      <c r="D377" s="115"/>
      <c r="E377" s="114"/>
      <c r="F377" s="17">
        <v>340000</v>
      </c>
      <c r="G377" s="17">
        <v>0</v>
      </c>
      <c r="H377" s="17">
        <v>0</v>
      </c>
      <c r="I377" s="57"/>
    </row>
    <row r="378" spans="1:9" ht="12.75">
      <c r="A378" s="11">
        <v>4213</v>
      </c>
      <c r="B378" s="12">
        <v>45112</v>
      </c>
      <c r="C378" s="13" t="s">
        <v>320</v>
      </c>
      <c r="D378" s="117"/>
      <c r="E378" s="14"/>
      <c r="F378" s="18">
        <v>340000</v>
      </c>
      <c r="G378" s="17">
        <v>0</v>
      </c>
      <c r="H378" s="17">
        <v>0</v>
      </c>
      <c r="I378" s="57"/>
    </row>
    <row r="379" spans="1:9" ht="12.75">
      <c r="A379" s="11">
        <v>4213</v>
      </c>
      <c r="B379" s="12">
        <v>45112</v>
      </c>
      <c r="C379" s="13" t="s">
        <v>369</v>
      </c>
      <c r="D379" s="117"/>
      <c r="E379" s="14"/>
      <c r="F379" s="18">
        <v>920000</v>
      </c>
      <c r="G379" s="17">
        <v>920000</v>
      </c>
      <c r="H379" s="17">
        <v>920000</v>
      </c>
      <c r="I379" s="57"/>
    </row>
    <row r="380" spans="1:9" ht="13.5" thickBot="1">
      <c r="A380" s="111" t="s">
        <v>187</v>
      </c>
      <c r="B380" s="112"/>
      <c r="C380" s="223"/>
      <c r="D380" s="225"/>
      <c r="E380" s="224"/>
      <c r="F380" s="113">
        <f>F372+F375</f>
        <v>1650000</v>
      </c>
      <c r="G380" s="113">
        <f>G372+G375</f>
        <v>1100000</v>
      </c>
      <c r="H380" s="113">
        <f>H372+H375</f>
        <v>1100000</v>
      </c>
      <c r="I380" s="150"/>
    </row>
    <row r="381" spans="1:9" ht="12.75">
      <c r="A381" s="48" t="s">
        <v>101</v>
      </c>
      <c r="B381" s="7"/>
      <c r="C381" s="7" t="s">
        <v>321</v>
      </c>
      <c r="D381" s="7"/>
      <c r="E381" s="7"/>
      <c r="F381" s="71"/>
      <c r="G381" s="159"/>
      <c r="H381" s="57"/>
      <c r="I381" s="57"/>
    </row>
    <row r="382" spans="1:9" ht="13.5" thickBot="1">
      <c r="A382" s="7" t="s">
        <v>122</v>
      </c>
      <c r="B382" s="7"/>
      <c r="C382" s="7" t="s">
        <v>489</v>
      </c>
      <c r="D382" s="7"/>
      <c r="E382" s="7"/>
      <c r="F382" s="71"/>
      <c r="G382" s="7"/>
      <c r="H382" s="49"/>
      <c r="I382" s="49"/>
    </row>
    <row r="383" spans="1:9" ht="12.75">
      <c r="A383" s="50" t="s">
        <v>226</v>
      </c>
      <c r="B383" s="9" t="s">
        <v>103</v>
      </c>
      <c r="C383" s="10" t="s">
        <v>124</v>
      </c>
      <c r="D383" s="343"/>
      <c r="E383" s="179"/>
      <c r="F383" s="9" t="s">
        <v>125</v>
      </c>
      <c r="G383" s="51" t="s">
        <v>341</v>
      </c>
      <c r="H383" s="179" t="s">
        <v>341</v>
      </c>
      <c r="I383" s="49"/>
    </row>
    <row r="384" spans="1:9" ht="12.75">
      <c r="A384" s="15">
        <v>4</v>
      </c>
      <c r="B384" s="114"/>
      <c r="C384" s="38" t="s">
        <v>329</v>
      </c>
      <c r="D384" s="226"/>
      <c r="E384" s="114"/>
      <c r="F384" s="64">
        <f>F385</f>
        <v>300000</v>
      </c>
      <c r="G384" s="27">
        <f>G385</f>
        <v>297811</v>
      </c>
      <c r="H384" s="27">
        <f>H385</f>
        <v>297811</v>
      </c>
      <c r="I384" s="150"/>
    </row>
    <row r="385" spans="1:9" ht="12.75">
      <c r="A385" s="15">
        <v>42</v>
      </c>
      <c r="B385" s="16"/>
      <c r="C385" s="116" t="s">
        <v>330</v>
      </c>
      <c r="D385" s="227"/>
      <c r="E385" s="117"/>
      <c r="F385" s="27">
        <f>F386+F389</f>
        <v>300000</v>
      </c>
      <c r="G385" s="27">
        <f>G386+G387+G388</f>
        <v>297811</v>
      </c>
      <c r="H385" s="27">
        <f>H386+H387+H388</f>
        <v>297811</v>
      </c>
      <c r="I385" s="150"/>
    </row>
    <row r="386" spans="1:9" ht="12.75">
      <c r="A386" s="11">
        <v>4214</v>
      </c>
      <c r="B386" s="12">
        <v>6300</v>
      </c>
      <c r="C386" s="118" t="s">
        <v>373</v>
      </c>
      <c r="D386" s="241"/>
      <c r="E386" s="117"/>
      <c r="F386" s="17">
        <v>240000</v>
      </c>
      <c r="G386" s="17">
        <v>240000</v>
      </c>
      <c r="H386" s="17">
        <v>240000</v>
      </c>
      <c r="I386" s="57"/>
    </row>
    <row r="387" spans="1:9" ht="12.75">
      <c r="A387" s="11">
        <v>4214</v>
      </c>
      <c r="B387" s="12">
        <v>6300</v>
      </c>
      <c r="C387" s="118" t="s">
        <v>421</v>
      </c>
      <c r="D387" s="344"/>
      <c r="E387" s="120"/>
      <c r="F387" s="99">
        <v>0</v>
      </c>
      <c r="G387" s="99">
        <v>15811</v>
      </c>
      <c r="H387" s="99">
        <v>15811</v>
      </c>
      <c r="I387" s="57"/>
    </row>
    <row r="388" spans="1:9" ht="12.75">
      <c r="A388" s="11">
        <v>4264</v>
      </c>
      <c r="B388" s="12">
        <v>6300</v>
      </c>
      <c r="C388" s="118" t="s">
        <v>427</v>
      </c>
      <c r="D388" s="344"/>
      <c r="E388" s="117"/>
      <c r="F388" s="17">
        <v>0</v>
      </c>
      <c r="G388" s="17">
        <v>42000</v>
      </c>
      <c r="H388" s="99">
        <v>42000</v>
      </c>
      <c r="I388" s="57"/>
    </row>
    <row r="389" spans="1:9" ht="12.75">
      <c r="A389" s="11">
        <v>4264</v>
      </c>
      <c r="B389" s="12">
        <v>6300</v>
      </c>
      <c r="C389" s="238" t="s">
        <v>374</v>
      </c>
      <c r="D389" s="246"/>
      <c r="E389" s="59"/>
      <c r="F389" s="99">
        <v>60000</v>
      </c>
      <c r="G389" s="99">
        <v>0</v>
      </c>
      <c r="H389" s="99">
        <v>0</v>
      </c>
      <c r="I389" s="57"/>
    </row>
    <row r="390" spans="1:9" ht="12.75">
      <c r="A390" s="251"/>
      <c r="B390" s="14"/>
      <c r="C390" s="124" t="s">
        <v>375</v>
      </c>
      <c r="D390" s="7"/>
      <c r="E390" s="239"/>
      <c r="F390" s="250"/>
      <c r="G390" s="250"/>
      <c r="H390" s="250"/>
      <c r="I390" s="57"/>
    </row>
    <row r="391" spans="1:9" ht="12.75">
      <c r="A391" s="78"/>
      <c r="B391" s="180"/>
      <c r="C391" s="127" t="s">
        <v>376</v>
      </c>
      <c r="D391" s="128"/>
      <c r="E391" s="180"/>
      <c r="F391" s="129"/>
      <c r="G391" s="129"/>
      <c r="H391" s="129"/>
      <c r="I391" s="57"/>
    </row>
    <row r="392" spans="1:9" ht="13.5" thickBot="1">
      <c r="A392" s="103" t="s">
        <v>187</v>
      </c>
      <c r="B392" s="62"/>
      <c r="C392" s="242"/>
      <c r="D392" s="243"/>
      <c r="E392" s="244"/>
      <c r="F392" s="245">
        <f>F384</f>
        <v>300000</v>
      </c>
      <c r="G392" s="245">
        <f>G384</f>
        <v>297811</v>
      </c>
      <c r="H392" s="245">
        <f>H384</f>
        <v>297811</v>
      </c>
      <c r="I392" s="150"/>
    </row>
    <row r="393" spans="1:9" ht="12.75">
      <c r="A393" s="5" t="s">
        <v>101</v>
      </c>
      <c r="B393" s="5"/>
      <c r="C393" s="49" t="s">
        <v>227</v>
      </c>
      <c r="D393" s="1"/>
      <c r="E393" s="1"/>
      <c r="F393" s="1"/>
      <c r="G393" s="130"/>
      <c r="H393" s="49"/>
      <c r="I393" s="49"/>
    </row>
    <row r="394" spans="1:9" ht="13.5" thickBot="1">
      <c r="A394" s="5" t="s">
        <v>122</v>
      </c>
      <c r="B394" s="5"/>
      <c r="C394" s="49" t="s">
        <v>228</v>
      </c>
      <c r="D394" s="1"/>
      <c r="E394" s="1"/>
      <c r="F394" s="1"/>
      <c r="G394" s="6"/>
      <c r="H394" s="49"/>
      <c r="I394" s="49"/>
    </row>
    <row r="395" spans="1:9" ht="12.75">
      <c r="A395" s="50" t="s">
        <v>102</v>
      </c>
      <c r="B395" s="9" t="s">
        <v>103</v>
      </c>
      <c r="C395" s="10" t="s">
        <v>124</v>
      </c>
      <c r="D395" s="155"/>
      <c r="E395" s="179"/>
      <c r="F395" s="9" t="s">
        <v>125</v>
      </c>
      <c r="G395" s="9" t="s">
        <v>341</v>
      </c>
      <c r="H395" s="179" t="s">
        <v>341</v>
      </c>
      <c r="I395" s="49"/>
    </row>
    <row r="396" spans="1:9" ht="12.75">
      <c r="A396" s="15">
        <v>3</v>
      </c>
      <c r="B396" s="12"/>
      <c r="C396" s="38" t="s">
        <v>48</v>
      </c>
      <c r="D396" s="115"/>
      <c r="E396" s="114"/>
      <c r="F396" s="27">
        <f>F397</f>
        <v>20000</v>
      </c>
      <c r="G396" s="27">
        <f>G397</f>
        <v>86000</v>
      </c>
      <c r="H396" s="337">
        <f>H397</f>
        <v>76000</v>
      </c>
      <c r="I396" s="150"/>
    </row>
    <row r="397" spans="1:9" ht="12.75">
      <c r="A397" s="15">
        <v>32</v>
      </c>
      <c r="B397" s="12"/>
      <c r="C397" s="38" t="s">
        <v>105</v>
      </c>
      <c r="D397" s="115"/>
      <c r="E397" s="114"/>
      <c r="F397" s="27">
        <f>F398</f>
        <v>20000</v>
      </c>
      <c r="G397" s="27">
        <f>G398+G399+G400</f>
        <v>86000</v>
      </c>
      <c r="H397" s="337">
        <f>H398+H399+H400</f>
        <v>76000</v>
      </c>
      <c r="I397" s="150"/>
    </row>
    <row r="398" spans="1:9" ht="12.75">
      <c r="A398" s="11">
        <v>3234</v>
      </c>
      <c r="B398" s="12">
        <v>5211</v>
      </c>
      <c r="C398" s="118" t="s">
        <v>230</v>
      </c>
      <c r="D398" s="117"/>
      <c r="E398" s="14"/>
      <c r="F398" s="17">
        <v>20000</v>
      </c>
      <c r="G398" s="17">
        <v>5000</v>
      </c>
      <c r="H398" s="338">
        <v>5000</v>
      </c>
      <c r="I398" s="57"/>
    </row>
    <row r="399" spans="1:9" ht="12.75">
      <c r="A399" s="11">
        <v>3234</v>
      </c>
      <c r="B399" s="14">
        <v>5211</v>
      </c>
      <c r="C399" s="118" t="s">
        <v>422</v>
      </c>
      <c r="D399" s="117"/>
      <c r="E399" s="14"/>
      <c r="F399" s="17">
        <v>0</v>
      </c>
      <c r="G399" s="17">
        <v>36000</v>
      </c>
      <c r="H399" s="338">
        <v>36000</v>
      </c>
      <c r="I399" s="57"/>
    </row>
    <row r="400" spans="1:9" ht="12.75">
      <c r="A400" s="11">
        <v>3234</v>
      </c>
      <c r="B400" s="14">
        <v>5211</v>
      </c>
      <c r="C400" s="118" t="s">
        <v>423</v>
      </c>
      <c r="D400" s="117"/>
      <c r="E400" s="14"/>
      <c r="F400" s="17">
        <v>0</v>
      </c>
      <c r="G400" s="17">
        <v>45000</v>
      </c>
      <c r="H400" s="338">
        <v>35000</v>
      </c>
      <c r="I400" s="57"/>
    </row>
    <row r="401" spans="1:9" ht="12.75">
      <c r="A401" s="15">
        <v>4</v>
      </c>
      <c r="B401" s="114"/>
      <c r="C401" s="38" t="s">
        <v>329</v>
      </c>
      <c r="D401" s="115"/>
      <c r="E401" s="114"/>
      <c r="F401" s="64">
        <f>F402</f>
        <v>306000</v>
      </c>
      <c r="G401" s="27">
        <f>G402</f>
        <v>43000</v>
      </c>
      <c r="H401" s="337">
        <f>H402</f>
        <v>43000</v>
      </c>
      <c r="I401" s="150"/>
    </row>
    <row r="402" spans="1:9" ht="12.75">
      <c r="A402" s="15">
        <v>42</v>
      </c>
      <c r="B402" s="16"/>
      <c r="C402" s="116" t="s">
        <v>330</v>
      </c>
      <c r="D402" s="117"/>
      <c r="E402" s="117"/>
      <c r="F402" s="27">
        <f>F403+F405</f>
        <v>306000</v>
      </c>
      <c r="G402" s="27">
        <f>G403+G405</f>
        <v>43000</v>
      </c>
      <c r="H402" s="337">
        <f>H403+H405</f>
        <v>43000</v>
      </c>
      <c r="I402" s="150"/>
    </row>
    <row r="403" spans="1:9" ht="12.75">
      <c r="A403" s="58">
        <v>4264</v>
      </c>
      <c r="B403" s="59">
        <v>5211</v>
      </c>
      <c r="C403" s="119" t="s">
        <v>331</v>
      </c>
      <c r="D403" s="120"/>
      <c r="E403" s="120"/>
      <c r="F403" s="99">
        <v>220000</v>
      </c>
      <c r="G403" s="99">
        <v>0</v>
      </c>
      <c r="H403" s="339">
        <v>0</v>
      </c>
      <c r="I403" s="57"/>
    </row>
    <row r="404" spans="1:9" ht="12.75">
      <c r="A404" s="122"/>
      <c r="B404" s="123"/>
      <c r="C404" s="124" t="s">
        <v>377</v>
      </c>
      <c r="D404" s="7"/>
      <c r="E404" s="7"/>
      <c r="F404" s="250"/>
      <c r="G404" s="250"/>
      <c r="H404" s="340"/>
      <c r="I404" s="57"/>
    </row>
    <row r="405" spans="1:9" ht="12.75">
      <c r="A405" s="58">
        <v>4264</v>
      </c>
      <c r="B405" s="126">
        <v>5211</v>
      </c>
      <c r="C405" s="248" t="s">
        <v>331</v>
      </c>
      <c r="D405" s="236"/>
      <c r="E405" s="236"/>
      <c r="F405" s="249">
        <v>86000</v>
      </c>
      <c r="G405" s="279">
        <v>43000</v>
      </c>
      <c r="H405" s="339">
        <v>43000</v>
      </c>
      <c r="I405" s="57"/>
    </row>
    <row r="406" spans="1:9" ht="12.75">
      <c r="A406" s="11"/>
      <c r="B406" s="12"/>
      <c r="C406" s="127" t="s">
        <v>378</v>
      </c>
      <c r="D406" s="128"/>
      <c r="E406" s="128"/>
      <c r="F406" s="129"/>
      <c r="G406" s="129"/>
      <c r="H406" s="341"/>
      <c r="I406" s="57"/>
    </row>
    <row r="407" spans="1:9" ht="13.5" thickBot="1">
      <c r="A407" s="103" t="s">
        <v>187</v>
      </c>
      <c r="B407" s="62"/>
      <c r="C407" s="182"/>
      <c r="D407" s="184"/>
      <c r="E407" s="183"/>
      <c r="F407" s="63">
        <f>F396+F401</f>
        <v>326000</v>
      </c>
      <c r="G407" s="63">
        <f>G396+G401</f>
        <v>129000</v>
      </c>
      <c r="H407" s="342">
        <f>H396+H401</f>
        <v>119000</v>
      </c>
      <c r="I407" s="150"/>
    </row>
    <row r="408" spans="1:9" ht="12.75">
      <c r="A408" s="1"/>
      <c r="B408" s="1"/>
      <c r="C408" s="1"/>
      <c r="D408" s="1"/>
      <c r="E408" s="1"/>
      <c r="F408" s="1"/>
      <c r="G408" s="130"/>
      <c r="H408" s="49"/>
      <c r="I408" s="49"/>
    </row>
    <row r="409" spans="1:9" ht="12.75">
      <c r="A409" s="5" t="s">
        <v>101</v>
      </c>
      <c r="B409" s="5"/>
      <c r="C409" s="49" t="s">
        <v>322</v>
      </c>
      <c r="D409" s="1"/>
      <c r="E409" s="1"/>
      <c r="F409" s="1"/>
      <c r="G409" s="7"/>
      <c r="H409" s="49"/>
      <c r="I409" s="49"/>
    </row>
    <row r="410" spans="1:9" ht="12.75">
      <c r="A410" s="5" t="s">
        <v>118</v>
      </c>
      <c r="B410" s="5"/>
      <c r="C410" s="49" t="s">
        <v>231</v>
      </c>
      <c r="D410" s="1"/>
      <c r="E410" s="1"/>
      <c r="F410" s="1"/>
      <c r="G410" s="7"/>
      <c r="H410" s="49"/>
      <c r="I410" s="49"/>
    </row>
    <row r="411" spans="1:9" ht="12.75">
      <c r="A411" s="5" t="s">
        <v>120</v>
      </c>
      <c r="B411" s="5"/>
      <c r="C411" s="49" t="s">
        <v>232</v>
      </c>
      <c r="D411" s="1"/>
      <c r="E411" s="1"/>
      <c r="F411" s="1"/>
      <c r="G411" s="7"/>
      <c r="H411" s="49"/>
      <c r="I411" s="49"/>
    </row>
    <row r="412" spans="1:9" ht="13.5" thickBot="1">
      <c r="A412" s="5" t="s">
        <v>122</v>
      </c>
      <c r="B412" s="5"/>
      <c r="C412" s="49" t="s">
        <v>233</v>
      </c>
      <c r="D412" s="1"/>
      <c r="E412" s="1"/>
      <c r="F412" s="1"/>
      <c r="G412" s="6"/>
      <c r="H412" s="49"/>
      <c r="I412" s="49"/>
    </row>
    <row r="413" spans="1:9" ht="12.75">
      <c r="A413" s="50" t="s">
        <v>234</v>
      </c>
      <c r="B413" s="9" t="s">
        <v>103</v>
      </c>
      <c r="C413" s="10" t="s">
        <v>104</v>
      </c>
      <c r="D413" s="155"/>
      <c r="E413" s="179"/>
      <c r="F413" s="9" t="s">
        <v>125</v>
      </c>
      <c r="G413" s="9" t="s">
        <v>341</v>
      </c>
      <c r="H413" s="9" t="s">
        <v>341</v>
      </c>
      <c r="I413" s="49"/>
    </row>
    <row r="414" spans="1:9" ht="12.75">
      <c r="A414" s="15">
        <v>3</v>
      </c>
      <c r="B414" s="12"/>
      <c r="C414" s="38" t="s">
        <v>48</v>
      </c>
      <c r="D414" s="115"/>
      <c r="E414" s="114"/>
      <c r="F414" s="27">
        <f aca="true" t="shared" si="5" ref="F414:H415">F415</f>
        <v>10000</v>
      </c>
      <c r="G414" s="27">
        <f t="shared" si="5"/>
        <v>19000</v>
      </c>
      <c r="H414" s="27">
        <f t="shared" si="5"/>
        <v>19000</v>
      </c>
      <c r="I414" s="150"/>
    </row>
    <row r="415" spans="1:9" ht="12.75">
      <c r="A415" s="15">
        <v>32</v>
      </c>
      <c r="B415" s="12"/>
      <c r="C415" s="38" t="s">
        <v>105</v>
      </c>
      <c r="D415" s="117"/>
      <c r="E415" s="14"/>
      <c r="F415" s="27">
        <f t="shared" si="5"/>
        <v>10000</v>
      </c>
      <c r="G415" s="27">
        <f t="shared" si="5"/>
        <v>19000</v>
      </c>
      <c r="H415" s="27">
        <f t="shared" si="5"/>
        <v>19000</v>
      </c>
      <c r="I415" s="150"/>
    </row>
    <row r="416" spans="1:9" ht="12.75">
      <c r="A416" s="11">
        <v>3232</v>
      </c>
      <c r="B416" s="12">
        <v>5103</v>
      </c>
      <c r="C416" s="118" t="s">
        <v>235</v>
      </c>
      <c r="D416" s="117"/>
      <c r="E416" s="14"/>
      <c r="F416" s="17">
        <v>10000</v>
      </c>
      <c r="G416" s="17">
        <v>19000</v>
      </c>
      <c r="H416" s="17">
        <v>19000</v>
      </c>
      <c r="I416" s="57"/>
    </row>
    <row r="417" spans="1:9" ht="12.75">
      <c r="A417" s="15">
        <v>4</v>
      </c>
      <c r="B417" s="12"/>
      <c r="C417" s="5" t="s">
        <v>332</v>
      </c>
      <c r="D417" s="117"/>
      <c r="E417" s="14"/>
      <c r="F417" s="27">
        <f aca="true" t="shared" si="6" ref="F417:H418">F418</f>
        <v>86000</v>
      </c>
      <c r="G417" s="27">
        <f t="shared" si="6"/>
        <v>86000</v>
      </c>
      <c r="H417" s="27">
        <f t="shared" si="6"/>
        <v>0</v>
      </c>
      <c r="I417" s="150"/>
    </row>
    <row r="418" spans="1:9" ht="12.75">
      <c r="A418" s="15">
        <v>42</v>
      </c>
      <c r="B418" s="12"/>
      <c r="C418" s="38" t="s">
        <v>315</v>
      </c>
      <c r="D418" s="115"/>
      <c r="E418" s="114"/>
      <c r="F418" s="27">
        <f t="shared" si="6"/>
        <v>86000</v>
      </c>
      <c r="G418" s="27">
        <f t="shared" si="6"/>
        <v>86000</v>
      </c>
      <c r="H418" s="27">
        <f t="shared" si="6"/>
        <v>0</v>
      </c>
      <c r="I418" s="150"/>
    </row>
    <row r="419" spans="1:9" ht="12.75">
      <c r="A419" s="11">
        <v>4264</v>
      </c>
      <c r="B419" s="12">
        <v>5103</v>
      </c>
      <c r="C419" s="119" t="s">
        <v>379</v>
      </c>
      <c r="D419" s="120"/>
      <c r="E419" s="125"/>
      <c r="F419" s="99">
        <v>86000</v>
      </c>
      <c r="G419" s="99">
        <v>86000</v>
      </c>
      <c r="H419" s="99">
        <v>0</v>
      </c>
      <c r="I419" s="57"/>
    </row>
    <row r="420" spans="1:9" ht="12.75">
      <c r="A420" s="15"/>
      <c r="B420" s="53"/>
      <c r="C420" s="127" t="s">
        <v>323</v>
      </c>
      <c r="D420" s="128"/>
      <c r="E420" s="180"/>
      <c r="F420" s="54"/>
      <c r="G420" s="54"/>
      <c r="H420" s="54"/>
      <c r="I420" s="150"/>
    </row>
    <row r="421" spans="1:9" ht="12.75">
      <c r="A421" s="65" t="s">
        <v>187</v>
      </c>
      <c r="B421" s="21"/>
      <c r="C421" s="185"/>
      <c r="D421" s="189"/>
      <c r="E421" s="187"/>
      <c r="F421" s="22">
        <f>F414+F417</f>
        <v>96000</v>
      </c>
      <c r="G421" s="22">
        <f>G414+G417</f>
        <v>105000</v>
      </c>
      <c r="H421" s="22">
        <f>H414+H417</f>
        <v>19000</v>
      </c>
      <c r="I421" s="150"/>
    </row>
    <row r="422" spans="1:9" ht="12.75">
      <c r="A422" s="5"/>
      <c r="B422" s="5"/>
      <c r="C422" s="1"/>
      <c r="D422" s="1"/>
      <c r="E422" s="1"/>
      <c r="F422" s="1"/>
      <c r="G422" s="7"/>
      <c r="H422" s="49"/>
      <c r="I422" s="49"/>
    </row>
    <row r="423" spans="1:9" ht="12.75">
      <c r="A423" s="5" t="s">
        <v>101</v>
      </c>
      <c r="B423" s="5"/>
      <c r="C423" s="49" t="s">
        <v>381</v>
      </c>
      <c r="D423" s="1"/>
      <c r="E423" s="1"/>
      <c r="F423" s="1"/>
      <c r="G423" s="7"/>
      <c r="H423" s="49"/>
      <c r="I423" s="49"/>
    </row>
    <row r="424" spans="1:9" ht="12.75">
      <c r="A424" s="5" t="s">
        <v>118</v>
      </c>
      <c r="B424" s="5"/>
      <c r="C424" s="49" t="s">
        <v>382</v>
      </c>
      <c r="D424" s="1"/>
      <c r="E424" s="1"/>
      <c r="F424" s="1"/>
      <c r="G424" s="7"/>
      <c r="H424" s="49"/>
      <c r="I424" s="49"/>
    </row>
    <row r="425" spans="1:9" ht="12.75">
      <c r="A425" s="5" t="s">
        <v>120</v>
      </c>
      <c r="B425" s="5"/>
      <c r="C425" s="49" t="s">
        <v>383</v>
      </c>
      <c r="D425" s="1"/>
      <c r="E425" s="1"/>
      <c r="F425" s="1"/>
      <c r="G425" s="7"/>
      <c r="H425" s="49"/>
      <c r="I425" s="49"/>
    </row>
    <row r="426" spans="1:9" ht="13.5" thickBot="1">
      <c r="A426" s="5" t="s">
        <v>122</v>
      </c>
      <c r="B426" s="5"/>
      <c r="C426" s="49" t="s">
        <v>384</v>
      </c>
      <c r="D426" s="1"/>
      <c r="E426" s="1"/>
      <c r="F426" s="1"/>
      <c r="G426" s="6"/>
      <c r="H426" s="49"/>
      <c r="I426" s="49"/>
    </row>
    <row r="427" spans="1:9" ht="12.75">
      <c r="A427" s="50" t="s">
        <v>234</v>
      </c>
      <c r="B427" s="9" t="s">
        <v>103</v>
      </c>
      <c r="C427" s="10" t="s">
        <v>104</v>
      </c>
      <c r="D427" s="155"/>
      <c r="E427" s="179"/>
      <c r="F427" s="9" t="s">
        <v>125</v>
      </c>
      <c r="G427" s="9" t="s">
        <v>341</v>
      </c>
      <c r="H427" s="9" t="s">
        <v>341</v>
      </c>
      <c r="I427" s="49"/>
    </row>
    <row r="428" spans="1:9" ht="12.75">
      <c r="A428" s="15">
        <v>3</v>
      </c>
      <c r="B428" s="12"/>
      <c r="C428" s="38" t="s">
        <v>48</v>
      </c>
      <c r="D428" s="115"/>
      <c r="E428" s="114"/>
      <c r="F428" s="27">
        <f>F429</f>
        <v>23000</v>
      </c>
      <c r="G428" s="27">
        <f>G429</f>
        <v>47000</v>
      </c>
      <c r="H428" s="27">
        <f>H429</f>
        <v>32000</v>
      </c>
      <c r="I428" s="49"/>
    </row>
    <row r="429" spans="1:9" ht="12.75">
      <c r="A429" s="15">
        <v>32</v>
      </c>
      <c r="B429" s="12"/>
      <c r="C429" s="38" t="s">
        <v>105</v>
      </c>
      <c r="D429" s="117"/>
      <c r="E429" s="14"/>
      <c r="F429" s="27">
        <f>F430+F431+F432</f>
        <v>23000</v>
      </c>
      <c r="G429" s="27">
        <f>G430+G431+G432</f>
        <v>47000</v>
      </c>
      <c r="H429" s="27">
        <f>H430+H431+H432</f>
        <v>32000</v>
      </c>
      <c r="I429" s="49"/>
    </row>
    <row r="430" spans="1:9" ht="12.75">
      <c r="A430" s="11">
        <v>3232</v>
      </c>
      <c r="B430" s="12">
        <v>6600</v>
      </c>
      <c r="C430" s="118" t="s">
        <v>385</v>
      </c>
      <c r="D430" s="117"/>
      <c r="E430" s="14"/>
      <c r="F430" s="17">
        <v>10000</v>
      </c>
      <c r="G430" s="17">
        <v>15000</v>
      </c>
      <c r="H430" s="17">
        <v>10000</v>
      </c>
      <c r="I430" s="49"/>
    </row>
    <row r="431" spans="1:9" ht="12.75">
      <c r="A431" s="228">
        <v>3232</v>
      </c>
      <c r="B431" s="12">
        <v>6600</v>
      </c>
      <c r="C431" s="262" t="s">
        <v>386</v>
      </c>
      <c r="D431" s="117"/>
      <c r="E431" s="14"/>
      <c r="F431" s="233">
        <v>10000</v>
      </c>
      <c r="G431" s="233">
        <v>10000</v>
      </c>
      <c r="H431" s="233">
        <v>0</v>
      </c>
      <c r="I431" s="49"/>
    </row>
    <row r="432" spans="1:9" ht="12.75">
      <c r="A432" s="228">
        <v>3232</v>
      </c>
      <c r="B432" s="229">
        <v>6600</v>
      </c>
      <c r="C432" s="263" t="s">
        <v>387</v>
      </c>
      <c r="D432" s="231"/>
      <c r="E432" s="232"/>
      <c r="F432" s="233">
        <v>3000</v>
      </c>
      <c r="G432" s="233">
        <v>22000</v>
      </c>
      <c r="H432" s="233">
        <v>22000</v>
      </c>
      <c r="I432" s="49"/>
    </row>
    <row r="433" spans="1:9" ht="12.75">
      <c r="A433" s="65" t="s">
        <v>187</v>
      </c>
      <c r="B433" s="21"/>
      <c r="C433" s="185"/>
      <c r="D433" s="189"/>
      <c r="E433" s="187"/>
      <c r="F433" s="22">
        <f>F428</f>
        <v>23000</v>
      </c>
      <c r="G433" s="22">
        <f>G428</f>
        <v>47000</v>
      </c>
      <c r="H433" s="22">
        <f>H428</f>
        <v>32000</v>
      </c>
      <c r="I433" s="49"/>
    </row>
    <row r="434" spans="1:11" ht="13.5" thickBot="1">
      <c r="A434" s="108" t="s">
        <v>136</v>
      </c>
      <c r="B434" s="109"/>
      <c r="C434" s="220"/>
      <c r="D434" s="222"/>
      <c r="E434" s="221"/>
      <c r="F434" s="110">
        <f>F433+F421+F407+F392+F380+F368</f>
        <v>2845000</v>
      </c>
      <c r="G434" s="110">
        <f>G433+G421+G407+G392+G380+G368</f>
        <v>2388811</v>
      </c>
      <c r="H434" s="110">
        <f>H433+H421+H407+H392+H380+H368</f>
        <v>2277811</v>
      </c>
      <c r="I434" s="57"/>
      <c r="K434" s="332"/>
    </row>
    <row r="435" spans="1:9" ht="12.75">
      <c r="A435" s="104" t="s">
        <v>333</v>
      </c>
      <c r="B435" s="49"/>
      <c r="C435" s="49" t="s">
        <v>334</v>
      </c>
      <c r="D435" s="49"/>
      <c r="E435" s="49"/>
      <c r="F435" s="57"/>
      <c r="G435" s="57"/>
      <c r="H435" s="57"/>
      <c r="I435" s="57"/>
    </row>
    <row r="436" spans="1:9" ht="12.75">
      <c r="A436" s="5" t="s">
        <v>236</v>
      </c>
      <c r="B436" s="5"/>
      <c r="C436" s="1" t="s">
        <v>237</v>
      </c>
      <c r="D436" s="1"/>
      <c r="E436" s="1"/>
      <c r="F436" s="1"/>
      <c r="G436" s="7"/>
      <c r="H436" s="49"/>
      <c r="I436" s="49"/>
    </row>
    <row r="437" spans="1:9" ht="12.75">
      <c r="A437" s="5" t="s">
        <v>101</v>
      </c>
      <c r="B437" s="5"/>
      <c r="C437" s="1" t="s">
        <v>490</v>
      </c>
      <c r="D437" s="1"/>
      <c r="E437" s="1"/>
      <c r="F437" s="1"/>
      <c r="G437" s="7"/>
      <c r="H437" s="49"/>
      <c r="I437" s="49"/>
    </row>
    <row r="438" spans="1:9" ht="12.75">
      <c r="A438" s="5" t="s">
        <v>118</v>
      </c>
      <c r="B438" s="5"/>
      <c r="C438" s="1" t="s">
        <v>238</v>
      </c>
      <c r="D438" s="1"/>
      <c r="E438" s="1"/>
      <c r="F438" s="1"/>
      <c r="G438" s="7"/>
      <c r="H438" s="49"/>
      <c r="I438" s="49"/>
    </row>
    <row r="439" spans="1:9" ht="12.75">
      <c r="A439" s="5" t="s">
        <v>120</v>
      </c>
      <c r="B439" s="5"/>
      <c r="C439" s="1" t="s">
        <v>239</v>
      </c>
      <c r="D439" s="1"/>
      <c r="E439" s="1"/>
      <c r="F439" s="1"/>
      <c r="G439" s="7"/>
      <c r="H439" s="49"/>
      <c r="I439" s="49"/>
    </row>
    <row r="440" spans="1:9" ht="13.5" thickBot="1">
      <c r="A440" s="5" t="s">
        <v>122</v>
      </c>
      <c r="B440" s="5"/>
      <c r="C440" s="1" t="s">
        <v>240</v>
      </c>
      <c r="D440" s="1"/>
      <c r="E440" s="1"/>
      <c r="F440" s="1"/>
      <c r="G440" s="6"/>
      <c r="H440" s="49"/>
      <c r="I440" s="49"/>
    </row>
    <row r="441" spans="1:9" ht="12.75">
      <c r="A441" s="50" t="s">
        <v>19</v>
      </c>
      <c r="B441" s="9" t="s">
        <v>103</v>
      </c>
      <c r="C441" s="10" t="s">
        <v>108</v>
      </c>
      <c r="D441" s="155"/>
      <c r="E441" s="179"/>
      <c r="F441" s="9" t="s">
        <v>125</v>
      </c>
      <c r="G441" s="9" t="s">
        <v>341</v>
      </c>
      <c r="H441" s="9" t="s">
        <v>341</v>
      </c>
      <c r="I441" s="49"/>
    </row>
    <row r="442" spans="1:9" ht="12.75">
      <c r="A442" s="15">
        <v>3</v>
      </c>
      <c r="B442" s="12"/>
      <c r="C442" s="116" t="s">
        <v>48</v>
      </c>
      <c r="D442" s="117"/>
      <c r="E442" s="14"/>
      <c r="F442" s="27">
        <f>F443</f>
        <v>25000</v>
      </c>
      <c r="G442" s="27">
        <f>G443+G446</f>
        <v>123000</v>
      </c>
      <c r="H442" s="27">
        <f>H443+H446</f>
        <v>108000</v>
      </c>
      <c r="I442" s="150"/>
    </row>
    <row r="443" spans="1:9" ht="12.75">
      <c r="A443" s="15">
        <v>32</v>
      </c>
      <c r="B443" s="12"/>
      <c r="C443" s="116" t="s">
        <v>105</v>
      </c>
      <c r="D443" s="115"/>
      <c r="E443" s="114"/>
      <c r="F443" s="27">
        <f>F444+F445</f>
        <v>25000</v>
      </c>
      <c r="G443" s="27">
        <f>G444+G445</f>
        <v>25000</v>
      </c>
      <c r="H443" s="27">
        <f>H444+H445</f>
        <v>25000</v>
      </c>
      <c r="I443" s="150"/>
    </row>
    <row r="444" spans="1:9" ht="12.75">
      <c r="A444" s="11">
        <v>3237</v>
      </c>
      <c r="B444" s="12">
        <v>3202</v>
      </c>
      <c r="C444" s="13" t="s">
        <v>380</v>
      </c>
      <c r="D444" s="117"/>
      <c r="E444" s="14"/>
      <c r="F444" s="17">
        <v>0</v>
      </c>
      <c r="G444" s="17">
        <v>0</v>
      </c>
      <c r="H444" s="17">
        <v>0</v>
      </c>
      <c r="I444" s="57"/>
    </row>
    <row r="445" spans="1:9" ht="12.75">
      <c r="A445" s="11">
        <v>3237</v>
      </c>
      <c r="B445" s="12">
        <v>3202</v>
      </c>
      <c r="C445" s="13" t="s">
        <v>424</v>
      </c>
      <c r="D445" s="117"/>
      <c r="E445" s="14"/>
      <c r="F445" s="17">
        <v>25000</v>
      </c>
      <c r="G445" s="17">
        <v>25000</v>
      </c>
      <c r="H445" s="17">
        <v>25000</v>
      </c>
      <c r="I445" s="57"/>
    </row>
    <row r="446" spans="1:9" ht="12.75">
      <c r="A446" s="15">
        <v>38</v>
      </c>
      <c r="B446" s="12"/>
      <c r="C446" s="116" t="s">
        <v>126</v>
      </c>
      <c r="D446" s="115"/>
      <c r="E446" s="114"/>
      <c r="F446" s="27">
        <f>F447+F448+F449</f>
        <v>86000</v>
      </c>
      <c r="G446" s="27">
        <f>G447+G448+G449</f>
        <v>98000</v>
      </c>
      <c r="H446" s="27">
        <f>H447+H448+H449</f>
        <v>83000</v>
      </c>
      <c r="I446" s="150"/>
    </row>
    <row r="447" spans="1:9" ht="12.75">
      <c r="A447" s="11">
        <v>3811</v>
      </c>
      <c r="B447" s="12">
        <v>3202</v>
      </c>
      <c r="C447" s="13" t="s">
        <v>241</v>
      </c>
      <c r="D447" s="117"/>
      <c r="E447" s="14"/>
      <c r="F447" s="17">
        <v>80000</v>
      </c>
      <c r="G447" s="17">
        <v>95000</v>
      </c>
      <c r="H447" s="17">
        <v>80000</v>
      </c>
      <c r="I447" s="57"/>
    </row>
    <row r="448" spans="1:9" ht="12.75">
      <c r="A448" s="11">
        <v>3811</v>
      </c>
      <c r="B448" s="12">
        <v>3202</v>
      </c>
      <c r="C448" s="13" t="s">
        <v>242</v>
      </c>
      <c r="D448" s="117"/>
      <c r="E448" s="14"/>
      <c r="F448" s="17">
        <v>3000</v>
      </c>
      <c r="G448" s="17">
        <v>3000</v>
      </c>
      <c r="H448" s="17">
        <v>3000</v>
      </c>
      <c r="I448" s="57"/>
    </row>
    <row r="449" spans="1:9" ht="12.75">
      <c r="A449" s="11">
        <v>3811</v>
      </c>
      <c r="B449" s="12">
        <v>2200</v>
      </c>
      <c r="C449" s="13" t="s">
        <v>243</v>
      </c>
      <c r="D449" s="117"/>
      <c r="E449" s="14"/>
      <c r="F449" s="17">
        <v>3000</v>
      </c>
      <c r="G449" s="17">
        <v>0</v>
      </c>
      <c r="H449" s="17">
        <v>0</v>
      </c>
      <c r="I449" s="57"/>
    </row>
    <row r="450" spans="1:9" ht="12.75">
      <c r="A450" s="65" t="s">
        <v>187</v>
      </c>
      <c r="B450" s="21"/>
      <c r="C450" s="185"/>
      <c r="D450" s="189"/>
      <c r="E450" s="187"/>
      <c r="F450" s="22">
        <f>F442+F446</f>
        <v>111000</v>
      </c>
      <c r="G450" s="22">
        <f>G442</f>
        <v>123000</v>
      </c>
      <c r="H450" s="22">
        <f>H442</f>
        <v>108000</v>
      </c>
      <c r="I450" s="150"/>
    </row>
    <row r="451" spans="1:9" ht="13.5" thickBot="1">
      <c r="A451" s="108" t="s">
        <v>338</v>
      </c>
      <c r="B451" s="109"/>
      <c r="C451" s="220"/>
      <c r="D451" s="222"/>
      <c r="E451" s="221"/>
      <c r="F451" s="110">
        <f>F450</f>
        <v>111000</v>
      </c>
      <c r="G451" s="110">
        <f>G442</f>
        <v>123000</v>
      </c>
      <c r="H451" s="110">
        <f>H442</f>
        <v>108000</v>
      </c>
      <c r="I451" s="150"/>
    </row>
    <row r="452" spans="1:9" ht="12.75">
      <c r="A452" s="1"/>
      <c r="B452" s="1"/>
      <c r="C452" s="1"/>
      <c r="D452" s="1"/>
      <c r="E452" s="1"/>
      <c r="F452" s="1"/>
      <c r="G452" s="130"/>
      <c r="H452" s="49"/>
      <c r="I452" s="49"/>
    </row>
    <row r="453" spans="1:9" ht="12.75">
      <c r="A453" s="5" t="s">
        <v>335</v>
      </c>
      <c r="B453" s="5"/>
      <c r="C453" s="1" t="s">
        <v>245</v>
      </c>
      <c r="D453" s="1"/>
      <c r="E453" s="1"/>
      <c r="F453" s="1"/>
      <c r="G453" s="7"/>
      <c r="H453" s="49"/>
      <c r="I453" s="49"/>
    </row>
    <row r="454" spans="1:9" ht="12.75">
      <c r="A454" s="5" t="s">
        <v>236</v>
      </c>
      <c r="B454" s="5"/>
      <c r="C454" s="1" t="s">
        <v>352</v>
      </c>
      <c r="D454" s="1"/>
      <c r="E454" s="1"/>
      <c r="F454" s="1"/>
      <c r="G454" s="7"/>
      <c r="H454" s="49"/>
      <c r="I454" s="49"/>
    </row>
    <row r="455" spans="1:9" ht="12.75">
      <c r="A455" s="5" t="s">
        <v>101</v>
      </c>
      <c r="B455" s="5"/>
      <c r="C455" s="1" t="s">
        <v>351</v>
      </c>
      <c r="D455" s="1"/>
      <c r="E455" s="1"/>
      <c r="F455" s="1"/>
      <c r="G455" s="7"/>
      <c r="H455" s="49"/>
      <c r="I455" s="49"/>
    </row>
    <row r="456" spans="1:9" ht="13.5" thickBot="1">
      <c r="A456" s="5" t="s">
        <v>122</v>
      </c>
      <c r="B456" s="5"/>
      <c r="C456" s="1" t="s">
        <v>246</v>
      </c>
      <c r="D456" s="1"/>
      <c r="E456" s="1"/>
      <c r="F456" s="1"/>
      <c r="G456" s="6"/>
      <c r="H456" s="49"/>
      <c r="I456" s="49"/>
    </row>
    <row r="457" spans="1:9" ht="12.75">
      <c r="A457" s="50" t="s">
        <v>102</v>
      </c>
      <c r="B457" s="9" t="s">
        <v>103</v>
      </c>
      <c r="C457" s="10" t="s">
        <v>108</v>
      </c>
      <c r="D457" s="155"/>
      <c r="E457" s="179"/>
      <c r="F457" s="9" t="s">
        <v>125</v>
      </c>
      <c r="G457" s="9" t="s">
        <v>341</v>
      </c>
      <c r="H457" s="9" t="s">
        <v>341</v>
      </c>
      <c r="I457" s="49"/>
    </row>
    <row r="458" spans="1:9" ht="12.75">
      <c r="A458" s="15">
        <v>3</v>
      </c>
      <c r="B458" s="12"/>
      <c r="C458" s="116" t="s">
        <v>48</v>
      </c>
      <c r="D458" s="115"/>
      <c r="E458" s="114"/>
      <c r="F458" s="27">
        <f>F459</f>
        <v>30000</v>
      </c>
      <c r="G458" s="27">
        <f>G459</f>
        <v>35000</v>
      </c>
      <c r="H458" s="27">
        <f>H459</f>
        <v>32000</v>
      </c>
      <c r="I458" s="150"/>
    </row>
    <row r="459" spans="1:9" ht="12.75">
      <c r="A459" s="15">
        <v>32</v>
      </c>
      <c r="B459" s="12"/>
      <c r="C459" s="116" t="s">
        <v>105</v>
      </c>
      <c r="D459" s="115"/>
      <c r="E459" s="114"/>
      <c r="F459" s="27">
        <f>F460+F462</f>
        <v>30000</v>
      </c>
      <c r="G459" s="27">
        <f>G460+G461+G462</f>
        <v>35000</v>
      </c>
      <c r="H459" s="27">
        <f>H460+H461+H462</f>
        <v>32000</v>
      </c>
      <c r="I459" s="150"/>
    </row>
    <row r="460" spans="1:9" ht="12.75">
      <c r="A460" s="11">
        <v>3234</v>
      </c>
      <c r="B460" s="12">
        <v>6600</v>
      </c>
      <c r="C460" s="13" t="s">
        <v>324</v>
      </c>
      <c r="D460" s="117"/>
      <c r="E460" s="14"/>
      <c r="F460" s="17">
        <v>25000</v>
      </c>
      <c r="G460" s="17">
        <v>25000</v>
      </c>
      <c r="H460" s="17">
        <v>25000</v>
      </c>
      <c r="I460" s="57"/>
    </row>
    <row r="461" spans="1:9" ht="12.75">
      <c r="A461" s="11">
        <v>3237</v>
      </c>
      <c r="B461" s="12"/>
      <c r="C461" s="13" t="s">
        <v>425</v>
      </c>
      <c r="D461" s="117"/>
      <c r="E461" s="14"/>
      <c r="F461" s="17">
        <v>0</v>
      </c>
      <c r="G461" s="17">
        <v>2000</v>
      </c>
      <c r="H461" s="17">
        <v>2000</v>
      </c>
      <c r="I461" s="57"/>
    </row>
    <row r="462" spans="1:9" ht="12.75">
      <c r="A462" s="11">
        <v>3236</v>
      </c>
      <c r="B462" s="12">
        <v>6600</v>
      </c>
      <c r="C462" s="13" t="s">
        <v>388</v>
      </c>
      <c r="D462" s="117"/>
      <c r="E462" s="14"/>
      <c r="F462" s="17">
        <v>5000</v>
      </c>
      <c r="G462" s="17">
        <v>8000</v>
      </c>
      <c r="H462" s="17">
        <v>5000</v>
      </c>
      <c r="I462" s="57"/>
    </row>
    <row r="463" spans="1:9" ht="12.75">
      <c r="A463" s="65" t="s">
        <v>187</v>
      </c>
      <c r="B463" s="21"/>
      <c r="C463" s="185"/>
      <c r="D463" s="189"/>
      <c r="E463" s="187"/>
      <c r="F463" s="22">
        <f>F458</f>
        <v>30000</v>
      </c>
      <c r="G463" s="22">
        <f>G458</f>
        <v>35000</v>
      </c>
      <c r="H463" s="22">
        <f>H458</f>
        <v>32000</v>
      </c>
      <c r="I463" s="150"/>
    </row>
    <row r="464" spans="1:9" ht="13.5" thickBot="1">
      <c r="A464" s="108" t="s">
        <v>337</v>
      </c>
      <c r="B464" s="109"/>
      <c r="C464" s="220"/>
      <c r="D464" s="222"/>
      <c r="E464" s="221"/>
      <c r="F464" s="110">
        <f>F463</f>
        <v>30000</v>
      </c>
      <c r="G464" s="110">
        <f>G458</f>
        <v>35000</v>
      </c>
      <c r="H464" s="110">
        <f>H458</f>
        <v>32000</v>
      </c>
      <c r="I464" s="150"/>
    </row>
    <row r="465" spans="1:9" ht="12.75">
      <c r="A465" s="1"/>
      <c r="B465" s="1"/>
      <c r="C465" s="1"/>
      <c r="D465" s="1"/>
      <c r="E465" s="1"/>
      <c r="F465" s="1"/>
      <c r="G465" s="130"/>
      <c r="H465" s="49"/>
      <c r="I465" s="49"/>
    </row>
    <row r="466" spans="1:9" ht="12.75">
      <c r="A466" s="5" t="s">
        <v>244</v>
      </c>
      <c r="B466" s="1"/>
      <c r="C466" s="1" t="s">
        <v>247</v>
      </c>
      <c r="D466" s="1"/>
      <c r="E466" s="1"/>
      <c r="F466" s="1"/>
      <c r="G466" s="7"/>
      <c r="H466" s="49"/>
      <c r="I466" s="49"/>
    </row>
    <row r="467" spans="1:9" ht="12.75">
      <c r="A467" s="5" t="s">
        <v>101</v>
      </c>
      <c r="B467" s="1"/>
      <c r="C467" s="1" t="s">
        <v>248</v>
      </c>
      <c r="D467" s="1"/>
      <c r="E467" s="1"/>
      <c r="F467" s="1"/>
      <c r="G467" s="7"/>
      <c r="H467" s="49"/>
      <c r="I467" s="49"/>
    </row>
    <row r="468" spans="1:9" ht="12.75">
      <c r="A468" s="5"/>
      <c r="B468" s="1"/>
      <c r="C468" s="1" t="s">
        <v>249</v>
      </c>
      <c r="D468" s="1"/>
      <c r="E468" s="1"/>
      <c r="F468" s="1"/>
      <c r="G468" s="7"/>
      <c r="H468" s="49"/>
      <c r="I468" s="49"/>
    </row>
    <row r="469" spans="1:9" ht="13.5" thickBot="1">
      <c r="A469" s="5" t="s">
        <v>236</v>
      </c>
      <c r="B469" s="1"/>
      <c r="C469" s="1" t="s">
        <v>250</v>
      </c>
      <c r="D469" s="1"/>
      <c r="E469" s="1"/>
      <c r="F469" s="1"/>
      <c r="G469" s="6"/>
      <c r="H469" s="49"/>
      <c r="I469" s="49"/>
    </row>
    <row r="470" spans="1:9" ht="12.75">
      <c r="A470" s="50" t="s">
        <v>102</v>
      </c>
      <c r="B470" s="9" t="s">
        <v>103</v>
      </c>
      <c r="C470" s="10" t="s">
        <v>104</v>
      </c>
      <c r="D470" s="155"/>
      <c r="E470" s="179"/>
      <c r="F470" s="9" t="s">
        <v>125</v>
      </c>
      <c r="G470" s="9" t="s">
        <v>341</v>
      </c>
      <c r="H470" s="9" t="s">
        <v>341</v>
      </c>
      <c r="I470" s="49"/>
    </row>
    <row r="471" spans="1:9" ht="12.75">
      <c r="A471" s="15">
        <v>3</v>
      </c>
      <c r="B471" s="12"/>
      <c r="C471" s="116" t="s">
        <v>48</v>
      </c>
      <c r="D471" s="117"/>
      <c r="E471" s="14"/>
      <c r="F471" s="42">
        <f aca="true" t="shared" si="7" ref="F471:H472">F472</f>
        <v>10000</v>
      </c>
      <c r="G471" s="27">
        <f t="shared" si="7"/>
        <v>10000</v>
      </c>
      <c r="H471" s="27">
        <f t="shared" si="7"/>
        <v>10000</v>
      </c>
      <c r="I471" s="150"/>
    </row>
    <row r="472" spans="1:9" ht="12.75">
      <c r="A472" s="15">
        <v>32</v>
      </c>
      <c r="B472" s="12"/>
      <c r="C472" s="116" t="s">
        <v>105</v>
      </c>
      <c r="D472" s="115"/>
      <c r="E472" s="114"/>
      <c r="F472" s="27">
        <f t="shared" si="7"/>
        <v>10000</v>
      </c>
      <c r="G472" s="27">
        <f t="shared" si="7"/>
        <v>10000</v>
      </c>
      <c r="H472" s="27">
        <f t="shared" si="7"/>
        <v>10000</v>
      </c>
      <c r="I472" s="150"/>
    </row>
    <row r="473" spans="1:9" ht="12.75">
      <c r="A473" s="11">
        <v>3237</v>
      </c>
      <c r="B473" s="12">
        <v>9110</v>
      </c>
      <c r="C473" s="13" t="s">
        <v>176</v>
      </c>
      <c r="D473" s="117"/>
      <c r="E473" s="14"/>
      <c r="F473" s="17">
        <v>10000</v>
      </c>
      <c r="G473" s="17">
        <v>10000</v>
      </c>
      <c r="H473" s="17">
        <v>10000</v>
      </c>
      <c r="I473" s="57"/>
    </row>
    <row r="474" spans="1:9" ht="12.75">
      <c r="A474" s="122">
        <v>4</v>
      </c>
      <c r="B474" s="59"/>
      <c r="C474" s="252" t="s">
        <v>91</v>
      </c>
      <c r="D474" s="254"/>
      <c r="E474" s="253"/>
      <c r="F474" s="60">
        <f>F475</f>
        <v>150000</v>
      </c>
      <c r="G474" s="60">
        <v>0</v>
      </c>
      <c r="H474" s="60">
        <v>0</v>
      </c>
      <c r="I474" s="150"/>
    </row>
    <row r="475" spans="1:9" ht="12.75">
      <c r="A475" s="122">
        <v>42</v>
      </c>
      <c r="B475" s="59"/>
      <c r="C475" s="252" t="s">
        <v>389</v>
      </c>
      <c r="D475" s="254"/>
      <c r="E475" s="253"/>
      <c r="F475" s="60">
        <f>F476</f>
        <v>150000</v>
      </c>
      <c r="G475" s="60">
        <v>0</v>
      </c>
      <c r="H475" s="60">
        <v>0</v>
      </c>
      <c r="I475" s="150"/>
    </row>
    <row r="476" spans="1:9" ht="12.75">
      <c r="A476" s="58">
        <v>4264</v>
      </c>
      <c r="B476" s="59">
        <v>9110</v>
      </c>
      <c r="C476" s="126" t="s">
        <v>390</v>
      </c>
      <c r="D476" s="120"/>
      <c r="E476" s="125"/>
      <c r="F476" s="99">
        <v>150000</v>
      </c>
      <c r="G476" s="99">
        <v>0</v>
      </c>
      <c r="H476" s="99">
        <v>0</v>
      </c>
      <c r="I476" s="57"/>
    </row>
    <row r="477" spans="1:9" ht="13.5" thickBot="1">
      <c r="A477" s="103" t="s">
        <v>187</v>
      </c>
      <c r="B477" s="62"/>
      <c r="C477" s="182"/>
      <c r="D477" s="184"/>
      <c r="E477" s="183"/>
      <c r="F477" s="63">
        <f>F471+F474</f>
        <v>160000</v>
      </c>
      <c r="G477" s="63">
        <f>G471</f>
        <v>10000</v>
      </c>
      <c r="H477" s="63">
        <f>H471</f>
        <v>10000</v>
      </c>
      <c r="I477" s="150"/>
    </row>
    <row r="478" spans="1:9" ht="12.75">
      <c r="A478" s="1"/>
      <c r="B478" s="1"/>
      <c r="C478" s="1"/>
      <c r="D478" s="1"/>
      <c r="E478" s="1"/>
      <c r="F478" s="1"/>
      <c r="G478" s="130"/>
      <c r="H478" s="49"/>
      <c r="I478" s="49"/>
    </row>
    <row r="479" spans="1:9" ht="12.75">
      <c r="A479" s="5" t="s">
        <v>236</v>
      </c>
      <c r="B479" s="1"/>
      <c r="C479" s="1" t="s">
        <v>251</v>
      </c>
      <c r="D479" s="1"/>
      <c r="E479" s="1"/>
      <c r="F479" s="1"/>
      <c r="G479" s="7"/>
      <c r="H479" s="49"/>
      <c r="I479" s="49"/>
    </row>
    <row r="480" spans="1:9" ht="13.5" thickBot="1">
      <c r="A480" s="5" t="s">
        <v>101</v>
      </c>
      <c r="B480" s="1"/>
      <c r="C480" s="1" t="s">
        <v>252</v>
      </c>
      <c r="D480" s="1"/>
      <c r="E480" s="1"/>
      <c r="F480" s="1"/>
      <c r="G480" s="6"/>
      <c r="H480" s="49"/>
      <c r="I480" s="49"/>
    </row>
    <row r="481" spans="1:9" ht="12.75">
      <c r="A481" s="50" t="s">
        <v>102</v>
      </c>
      <c r="B481" s="9" t="s">
        <v>103</v>
      </c>
      <c r="C481" s="10" t="s">
        <v>108</v>
      </c>
      <c r="D481" s="155"/>
      <c r="E481" s="179"/>
      <c r="F481" s="9" t="s">
        <v>125</v>
      </c>
      <c r="G481" s="9" t="s">
        <v>341</v>
      </c>
      <c r="H481" s="9" t="s">
        <v>341</v>
      </c>
      <c r="I481" s="49"/>
    </row>
    <row r="482" spans="1:9" ht="12.75">
      <c r="A482" s="15">
        <v>3</v>
      </c>
      <c r="B482" s="12"/>
      <c r="C482" s="164" t="s">
        <v>48</v>
      </c>
      <c r="D482" s="117"/>
      <c r="E482" s="14"/>
      <c r="F482" s="27">
        <f aca="true" t="shared" si="8" ref="F482:H483">F483</f>
        <v>110000</v>
      </c>
      <c r="G482" s="27">
        <f t="shared" si="8"/>
        <v>140000</v>
      </c>
      <c r="H482" s="27">
        <f t="shared" si="8"/>
        <v>110000</v>
      </c>
      <c r="I482" s="150"/>
    </row>
    <row r="483" spans="1:9" ht="12.75">
      <c r="A483" s="15">
        <v>37</v>
      </c>
      <c r="B483" s="12"/>
      <c r="C483" s="164" t="s">
        <v>253</v>
      </c>
      <c r="D483" s="117"/>
      <c r="E483" s="14"/>
      <c r="F483" s="27">
        <f t="shared" si="8"/>
        <v>110000</v>
      </c>
      <c r="G483" s="27">
        <f t="shared" si="8"/>
        <v>140000</v>
      </c>
      <c r="H483" s="27">
        <f t="shared" si="8"/>
        <v>110000</v>
      </c>
      <c r="I483" s="150"/>
    </row>
    <row r="484" spans="1:9" ht="12.75">
      <c r="A484" s="11">
        <v>3721</v>
      </c>
      <c r="B484" s="12">
        <v>9200</v>
      </c>
      <c r="C484" s="13" t="s">
        <v>254</v>
      </c>
      <c r="D484" s="117"/>
      <c r="E484" s="14"/>
      <c r="F484" s="17">
        <v>110000</v>
      </c>
      <c r="G484" s="17">
        <v>140000</v>
      </c>
      <c r="H484" s="17">
        <v>110000</v>
      </c>
      <c r="I484" s="57"/>
    </row>
    <row r="485" spans="1:9" ht="12.75">
      <c r="A485" s="65" t="s">
        <v>190</v>
      </c>
      <c r="B485" s="21"/>
      <c r="C485" s="185"/>
      <c r="D485" s="189"/>
      <c r="E485" s="187"/>
      <c r="F485" s="22">
        <f>F482</f>
        <v>110000</v>
      </c>
      <c r="G485" s="22">
        <f>G482</f>
        <v>140000</v>
      </c>
      <c r="H485" s="22">
        <f>H482</f>
        <v>110000</v>
      </c>
      <c r="I485" s="150"/>
    </row>
    <row r="486" spans="1:9" ht="13.5" thickBot="1">
      <c r="A486" s="108" t="s">
        <v>343</v>
      </c>
      <c r="B486" s="109"/>
      <c r="C486" s="220"/>
      <c r="D486" s="222"/>
      <c r="E486" s="221"/>
      <c r="F486" s="110">
        <f>F485+F477</f>
        <v>270000</v>
      </c>
      <c r="G486" s="110">
        <f>G485+G477</f>
        <v>150000</v>
      </c>
      <c r="H486" s="110">
        <f>H485+H477</f>
        <v>120000</v>
      </c>
      <c r="I486" s="150"/>
    </row>
    <row r="487" spans="1:9" ht="12.75">
      <c r="A487" s="5"/>
      <c r="B487" s="5"/>
      <c r="C487" s="1"/>
      <c r="D487" s="1"/>
      <c r="E487" s="1"/>
      <c r="F487" s="1"/>
      <c r="G487" s="130"/>
      <c r="H487" s="49"/>
      <c r="I487" s="49"/>
    </row>
    <row r="488" spans="1:9" ht="12.75">
      <c r="A488" s="5" t="s">
        <v>336</v>
      </c>
      <c r="B488" s="5"/>
      <c r="C488" s="1" t="s">
        <v>256</v>
      </c>
      <c r="D488" s="1"/>
      <c r="E488" s="1"/>
      <c r="F488" s="1"/>
      <c r="G488" s="7"/>
      <c r="H488" s="49"/>
      <c r="I488" s="49"/>
    </row>
    <row r="489" spans="1:9" ht="12.75">
      <c r="A489" s="5" t="s">
        <v>236</v>
      </c>
      <c r="B489" s="5"/>
      <c r="C489" s="1" t="s">
        <v>257</v>
      </c>
      <c r="D489" s="1"/>
      <c r="E489" s="1"/>
      <c r="F489" s="1"/>
      <c r="G489" s="7"/>
      <c r="H489" s="49"/>
      <c r="I489" s="49"/>
    </row>
    <row r="490" spans="1:9" ht="12.75">
      <c r="A490" s="5" t="s">
        <v>101</v>
      </c>
      <c r="B490" s="5"/>
      <c r="C490" s="1" t="s">
        <v>391</v>
      </c>
      <c r="D490" s="1"/>
      <c r="E490" s="1"/>
      <c r="F490" s="1"/>
      <c r="G490" s="7"/>
      <c r="H490" s="49"/>
      <c r="I490" s="49"/>
    </row>
    <row r="491" spans="1:9" ht="12.75">
      <c r="A491" s="5" t="s">
        <v>118</v>
      </c>
      <c r="B491" s="5"/>
      <c r="C491" s="1" t="s">
        <v>258</v>
      </c>
      <c r="D491" s="1"/>
      <c r="E491" s="1"/>
      <c r="F491" s="1"/>
      <c r="G491" s="7"/>
      <c r="H491" s="49"/>
      <c r="I491" s="49"/>
    </row>
    <row r="492" spans="1:9" ht="12.75">
      <c r="A492" s="5"/>
      <c r="B492" s="5"/>
      <c r="C492" s="1" t="s">
        <v>491</v>
      </c>
      <c r="D492" s="1"/>
      <c r="E492" s="1"/>
      <c r="F492" s="1"/>
      <c r="G492" s="7"/>
      <c r="H492" s="49"/>
      <c r="I492" s="49"/>
    </row>
    <row r="493" spans="1:9" ht="12.75">
      <c r="A493" s="5" t="s">
        <v>120</v>
      </c>
      <c r="B493" s="5"/>
      <c r="C493" s="1" t="s">
        <v>259</v>
      </c>
      <c r="D493" s="1"/>
      <c r="E493" s="1"/>
      <c r="F493" s="1"/>
      <c r="G493" s="7"/>
      <c r="H493" s="49"/>
      <c r="I493" s="49"/>
    </row>
    <row r="494" spans="1:9" ht="12.75">
      <c r="A494" s="5" t="s">
        <v>122</v>
      </c>
      <c r="B494" s="5"/>
      <c r="C494" s="1" t="s">
        <v>492</v>
      </c>
      <c r="D494" s="1"/>
      <c r="E494" s="1"/>
      <c r="F494" s="1"/>
      <c r="G494" s="7"/>
      <c r="H494" s="49"/>
      <c r="I494" s="49"/>
    </row>
    <row r="495" spans="1:9" ht="13.5" thickBot="1">
      <c r="A495" s="5"/>
      <c r="B495" s="5"/>
      <c r="C495" s="1"/>
      <c r="D495" s="1"/>
      <c r="E495" s="1"/>
      <c r="F495" s="1"/>
      <c r="G495" s="7"/>
      <c r="H495" s="49"/>
      <c r="I495" s="49"/>
    </row>
    <row r="496" spans="1:9" ht="12.75">
      <c r="A496" s="50" t="s">
        <v>102</v>
      </c>
      <c r="B496" s="9" t="s">
        <v>103</v>
      </c>
      <c r="C496" s="10" t="s">
        <v>104</v>
      </c>
      <c r="D496" s="155"/>
      <c r="E496" s="179"/>
      <c r="F496" s="9" t="s">
        <v>125</v>
      </c>
      <c r="G496" s="9" t="s">
        <v>341</v>
      </c>
      <c r="H496" s="9" t="s">
        <v>341</v>
      </c>
      <c r="I496" s="49"/>
    </row>
    <row r="497" spans="1:9" ht="12.75">
      <c r="A497" s="15">
        <v>3</v>
      </c>
      <c r="B497" s="12"/>
      <c r="C497" s="164" t="s">
        <v>48</v>
      </c>
      <c r="D497" s="117"/>
      <c r="E497" s="14"/>
      <c r="F497" s="27">
        <f>F498</f>
        <v>65000</v>
      </c>
      <c r="G497" s="27">
        <f>G498</f>
        <v>90000</v>
      </c>
      <c r="H497" s="27">
        <f>H498</f>
        <v>65000</v>
      </c>
      <c r="I497" s="150"/>
    </row>
    <row r="498" spans="1:9" ht="12.75">
      <c r="A498" s="15">
        <v>38</v>
      </c>
      <c r="B498" s="12"/>
      <c r="C498" s="164" t="s">
        <v>126</v>
      </c>
      <c r="D498" s="117"/>
      <c r="E498" s="14"/>
      <c r="F498" s="27">
        <f>F499+F500</f>
        <v>65000</v>
      </c>
      <c r="G498" s="27">
        <f>G499+G500</f>
        <v>90000</v>
      </c>
      <c r="H498" s="27">
        <f>H499+H500</f>
        <v>65000</v>
      </c>
      <c r="I498" s="150"/>
    </row>
    <row r="499" spans="1:9" ht="12.75">
      <c r="A499" s="11">
        <v>3811</v>
      </c>
      <c r="B499" s="12">
        <v>8200</v>
      </c>
      <c r="C499" s="13" t="s">
        <v>260</v>
      </c>
      <c r="D499" s="117"/>
      <c r="E499" s="14"/>
      <c r="F499" s="17">
        <v>45000</v>
      </c>
      <c r="G499" s="17">
        <v>70000</v>
      </c>
      <c r="H499" s="17">
        <v>45000</v>
      </c>
      <c r="I499" s="57"/>
    </row>
    <row r="500" spans="1:9" ht="12.75">
      <c r="A500" s="11">
        <v>3811</v>
      </c>
      <c r="B500" s="12">
        <v>8400</v>
      </c>
      <c r="C500" s="13" t="s">
        <v>261</v>
      </c>
      <c r="D500" s="117"/>
      <c r="E500" s="14"/>
      <c r="F500" s="17">
        <v>20000</v>
      </c>
      <c r="G500" s="17">
        <v>20000</v>
      </c>
      <c r="H500" s="17">
        <v>20000</v>
      </c>
      <c r="I500" s="57"/>
    </row>
    <row r="501" spans="1:9" ht="12.75">
      <c r="A501" s="65" t="s">
        <v>190</v>
      </c>
      <c r="B501" s="21"/>
      <c r="C501" s="185"/>
      <c r="D501" s="189"/>
      <c r="E501" s="187"/>
      <c r="F501" s="131">
        <f>F497</f>
        <v>65000</v>
      </c>
      <c r="G501" s="131">
        <f>G497</f>
        <v>90000</v>
      </c>
      <c r="H501" s="131">
        <f>H497</f>
        <v>65000</v>
      </c>
      <c r="I501" s="57"/>
    </row>
    <row r="502" spans="1:9" ht="13.5" thickBot="1">
      <c r="A502" s="108" t="s">
        <v>344</v>
      </c>
      <c r="B502" s="109"/>
      <c r="C502" s="220"/>
      <c r="D502" s="222"/>
      <c r="E502" s="221"/>
      <c r="F502" s="110">
        <f>F497</f>
        <v>65000</v>
      </c>
      <c r="G502" s="110">
        <f>G497</f>
        <v>90000</v>
      </c>
      <c r="H502" s="110">
        <f>H497</f>
        <v>65000</v>
      </c>
      <c r="I502" s="150"/>
    </row>
    <row r="503" spans="1:9" ht="12.75">
      <c r="A503" s="1"/>
      <c r="B503" s="1"/>
      <c r="C503" s="1"/>
      <c r="D503" s="1"/>
      <c r="E503" s="1"/>
      <c r="F503" s="1"/>
      <c r="G503" s="130"/>
      <c r="H503" s="49"/>
      <c r="I503" s="49"/>
    </row>
    <row r="504" spans="1:9" ht="12.75">
      <c r="A504" s="5" t="s">
        <v>255</v>
      </c>
      <c r="B504" s="5"/>
      <c r="C504" s="1" t="s">
        <v>264</v>
      </c>
      <c r="D504" s="1"/>
      <c r="E504" s="1"/>
      <c r="F504" s="1"/>
      <c r="G504" s="7"/>
      <c r="H504" s="49"/>
      <c r="I504" s="49"/>
    </row>
    <row r="505" spans="1:9" ht="12.75">
      <c r="A505" s="5" t="s">
        <v>236</v>
      </c>
      <c r="B505" s="5"/>
      <c r="C505" s="1" t="s">
        <v>265</v>
      </c>
      <c r="D505" s="1"/>
      <c r="E505" s="1"/>
      <c r="F505" s="1"/>
      <c r="G505" s="7"/>
      <c r="H505" s="49"/>
      <c r="I505" s="49"/>
    </row>
    <row r="506" spans="1:9" ht="12.75">
      <c r="A506" s="5" t="s">
        <v>114</v>
      </c>
      <c r="B506" s="5"/>
      <c r="C506" s="1" t="s">
        <v>266</v>
      </c>
      <c r="D506" s="1"/>
      <c r="E506" s="1"/>
      <c r="F506" s="1"/>
      <c r="G506" s="7"/>
      <c r="H506" s="49"/>
      <c r="I506" s="49"/>
    </row>
    <row r="507" spans="1:9" ht="12.75">
      <c r="A507" s="5" t="s">
        <v>118</v>
      </c>
      <c r="B507" s="5"/>
      <c r="C507" s="1" t="s">
        <v>267</v>
      </c>
      <c r="D507" s="1"/>
      <c r="E507" s="1"/>
      <c r="F507" s="1"/>
      <c r="G507" s="7"/>
      <c r="H507" s="49"/>
      <c r="I507" s="49"/>
    </row>
    <row r="508" spans="1:9" ht="12.75">
      <c r="A508" s="5" t="s">
        <v>120</v>
      </c>
      <c r="B508" s="5"/>
      <c r="C508" s="1" t="s">
        <v>268</v>
      </c>
      <c r="D508" s="1"/>
      <c r="E508" s="1"/>
      <c r="F508" s="1"/>
      <c r="G508" s="7"/>
      <c r="H508" s="49"/>
      <c r="I508" s="49"/>
    </row>
    <row r="509" spans="1:9" ht="13.5" thickBot="1">
      <c r="A509" s="5" t="s">
        <v>122</v>
      </c>
      <c r="B509" s="5"/>
      <c r="C509" s="1" t="s">
        <v>493</v>
      </c>
      <c r="D509" s="1"/>
      <c r="E509" s="1"/>
      <c r="F509" s="1"/>
      <c r="G509" s="6"/>
      <c r="H509" s="49"/>
      <c r="I509" s="49"/>
    </row>
    <row r="510" spans="1:9" ht="12.75">
      <c r="A510" s="50" t="s">
        <v>234</v>
      </c>
      <c r="B510" s="9" t="s">
        <v>103</v>
      </c>
      <c r="C510" s="10" t="s">
        <v>124</v>
      </c>
      <c r="D510" s="155"/>
      <c r="E510" s="179"/>
      <c r="F510" s="9" t="s">
        <v>125</v>
      </c>
      <c r="G510" s="9" t="s">
        <v>341</v>
      </c>
      <c r="H510" s="9" t="s">
        <v>341</v>
      </c>
      <c r="I510" s="49"/>
    </row>
    <row r="511" spans="1:9" ht="12.75">
      <c r="A511" s="15">
        <v>3</v>
      </c>
      <c r="B511" s="12"/>
      <c r="C511" s="164" t="s">
        <v>48</v>
      </c>
      <c r="D511" s="117"/>
      <c r="E511" s="14"/>
      <c r="F511" s="27">
        <f aca="true" t="shared" si="9" ref="F511:H512">F512</f>
        <v>40000</v>
      </c>
      <c r="G511" s="27">
        <f t="shared" si="9"/>
        <v>40000</v>
      </c>
      <c r="H511" s="27">
        <f t="shared" si="9"/>
        <v>40000</v>
      </c>
      <c r="I511" s="150"/>
    </row>
    <row r="512" spans="1:9" ht="12.75">
      <c r="A512" s="15">
        <v>38</v>
      </c>
      <c r="B512" s="12"/>
      <c r="C512" s="164" t="s">
        <v>126</v>
      </c>
      <c r="D512" s="117"/>
      <c r="E512" s="14"/>
      <c r="F512" s="27">
        <f t="shared" si="9"/>
        <v>40000</v>
      </c>
      <c r="G512" s="27">
        <f t="shared" si="9"/>
        <v>40000</v>
      </c>
      <c r="H512" s="27">
        <f t="shared" si="9"/>
        <v>40000</v>
      </c>
      <c r="I512" s="150"/>
    </row>
    <row r="513" spans="1:9" ht="12.75">
      <c r="A513" s="11">
        <v>3811</v>
      </c>
      <c r="B513" s="12">
        <v>8104</v>
      </c>
      <c r="C513" s="13" t="s">
        <v>269</v>
      </c>
      <c r="D513" s="117"/>
      <c r="E513" s="14"/>
      <c r="F513" s="17">
        <v>40000</v>
      </c>
      <c r="G513" s="17">
        <v>40000</v>
      </c>
      <c r="H513" s="17">
        <v>40000</v>
      </c>
      <c r="I513" s="57"/>
    </row>
    <row r="514" spans="1:9" ht="12.75">
      <c r="A514" s="65" t="s">
        <v>187</v>
      </c>
      <c r="B514" s="21"/>
      <c r="C514" s="185"/>
      <c r="D514" s="189"/>
      <c r="E514" s="187"/>
      <c r="F514" s="22">
        <f>F511</f>
        <v>40000</v>
      </c>
      <c r="G514" s="22">
        <f>G511</f>
        <v>40000</v>
      </c>
      <c r="H514" s="22">
        <f>H511</f>
        <v>40000</v>
      </c>
      <c r="I514" s="150"/>
    </row>
    <row r="515" spans="1:9" ht="13.5" thickBot="1">
      <c r="A515" s="108" t="s">
        <v>262</v>
      </c>
      <c r="B515" s="109"/>
      <c r="C515" s="220"/>
      <c r="D515" s="222"/>
      <c r="E515" s="221"/>
      <c r="F515" s="110">
        <f>F514</f>
        <v>40000</v>
      </c>
      <c r="G515" s="110">
        <f>G511</f>
        <v>40000</v>
      </c>
      <c r="H515" s="110">
        <f>H511</f>
        <v>40000</v>
      </c>
      <c r="I515" s="150"/>
    </row>
    <row r="516" spans="1:9" ht="12.75">
      <c r="A516" s="1"/>
      <c r="B516" s="1"/>
      <c r="C516" s="1"/>
      <c r="D516" s="1"/>
      <c r="E516" s="1"/>
      <c r="F516" s="1"/>
      <c r="G516" s="130"/>
      <c r="H516" s="49"/>
      <c r="I516" s="49"/>
    </row>
    <row r="517" spans="1:9" ht="12.75">
      <c r="A517" s="5" t="s">
        <v>263</v>
      </c>
      <c r="B517" s="5"/>
      <c r="C517" s="1" t="s">
        <v>272</v>
      </c>
      <c r="D517" s="1"/>
      <c r="E517" s="1"/>
      <c r="F517" s="1"/>
      <c r="G517" s="7"/>
      <c r="H517" s="49"/>
      <c r="I517" s="49"/>
    </row>
    <row r="518" spans="1:9" ht="12.75">
      <c r="A518" s="5" t="s">
        <v>236</v>
      </c>
      <c r="B518" s="5"/>
      <c r="C518" s="1" t="s">
        <v>272</v>
      </c>
      <c r="D518" s="1"/>
      <c r="E518" s="1"/>
      <c r="F518" s="1"/>
      <c r="G518" s="7"/>
      <c r="H518" s="49"/>
      <c r="I518" s="49"/>
    </row>
    <row r="519" spans="1:9" ht="12.75">
      <c r="A519" s="5" t="s">
        <v>101</v>
      </c>
      <c r="B519" s="5"/>
      <c r="C519" s="1" t="s">
        <v>273</v>
      </c>
      <c r="D519" s="1"/>
      <c r="E519" s="1"/>
      <c r="F519" s="1"/>
      <c r="G519" s="7"/>
      <c r="H519" s="49"/>
      <c r="I519" s="49"/>
    </row>
    <row r="520" spans="1:9" ht="12.75">
      <c r="A520" s="5" t="s">
        <v>118</v>
      </c>
      <c r="B520" s="5"/>
      <c r="C520" s="1" t="s">
        <v>274</v>
      </c>
      <c r="D520" s="1"/>
      <c r="E520" s="1"/>
      <c r="F520" s="1"/>
      <c r="G520" s="7"/>
      <c r="H520" s="49"/>
      <c r="I520" s="49"/>
    </row>
    <row r="521" spans="1:9" ht="12.75">
      <c r="A521" s="5" t="s">
        <v>120</v>
      </c>
      <c r="B521" s="5"/>
      <c r="C521" s="1" t="s">
        <v>275</v>
      </c>
      <c r="D521" s="1"/>
      <c r="E521" s="1"/>
      <c r="F521" s="1"/>
      <c r="G521" s="7"/>
      <c r="H521" s="49"/>
      <c r="I521" s="49"/>
    </row>
    <row r="522" spans="1:9" ht="13.5" thickBot="1">
      <c r="A522" s="1" t="s">
        <v>122</v>
      </c>
      <c r="B522" s="1"/>
      <c r="C522" s="1" t="s">
        <v>494</v>
      </c>
      <c r="D522" s="1"/>
      <c r="E522" s="1"/>
      <c r="F522" s="1"/>
      <c r="G522" s="6"/>
      <c r="H522" s="49"/>
      <c r="I522" s="49"/>
    </row>
    <row r="523" spans="1:9" ht="12.75">
      <c r="A523" s="50" t="s">
        <v>102</v>
      </c>
      <c r="B523" s="9" t="s">
        <v>103</v>
      </c>
      <c r="C523" s="10" t="s">
        <v>108</v>
      </c>
      <c r="D523" s="155"/>
      <c r="E523" s="179"/>
      <c r="F523" s="9" t="s">
        <v>125</v>
      </c>
      <c r="G523" s="9" t="s">
        <v>341</v>
      </c>
      <c r="H523" s="9" t="s">
        <v>341</v>
      </c>
      <c r="I523" s="49"/>
    </row>
    <row r="524" spans="1:9" ht="12.75">
      <c r="A524" s="15">
        <v>3</v>
      </c>
      <c r="B524" s="12"/>
      <c r="C524" s="13" t="s">
        <v>48</v>
      </c>
      <c r="D524" s="117"/>
      <c r="E524" s="14"/>
      <c r="F524" s="27">
        <f aca="true" t="shared" si="10" ref="F524:H525">F525</f>
        <v>5000</v>
      </c>
      <c r="G524" s="27">
        <f t="shared" si="10"/>
        <v>5000</v>
      </c>
      <c r="H524" s="27">
        <f t="shared" si="10"/>
        <v>5000</v>
      </c>
      <c r="I524" s="150"/>
    </row>
    <row r="525" spans="1:9" ht="12.75">
      <c r="A525" s="15">
        <v>38</v>
      </c>
      <c r="B525" s="12"/>
      <c r="C525" s="13" t="s">
        <v>126</v>
      </c>
      <c r="D525" s="117"/>
      <c r="E525" s="14"/>
      <c r="F525" s="27">
        <f t="shared" si="10"/>
        <v>5000</v>
      </c>
      <c r="G525" s="27">
        <f t="shared" si="10"/>
        <v>5000</v>
      </c>
      <c r="H525" s="27">
        <f t="shared" si="10"/>
        <v>5000</v>
      </c>
      <c r="I525" s="150"/>
    </row>
    <row r="526" spans="1:9" ht="12.75">
      <c r="A526" s="11">
        <v>3811</v>
      </c>
      <c r="B526" s="12">
        <v>10900</v>
      </c>
      <c r="C526" s="13" t="s">
        <v>325</v>
      </c>
      <c r="D526" s="117"/>
      <c r="E526" s="14"/>
      <c r="F526" s="17">
        <v>5000</v>
      </c>
      <c r="G526" s="17">
        <v>5000</v>
      </c>
      <c r="H526" s="17">
        <v>5000</v>
      </c>
      <c r="I526" s="57"/>
    </row>
    <row r="527" spans="1:9" ht="12.75">
      <c r="A527" s="65" t="s">
        <v>187</v>
      </c>
      <c r="B527" s="21"/>
      <c r="C527" s="185"/>
      <c r="D527" s="189"/>
      <c r="E527" s="187"/>
      <c r="F527" s="22">
        <f>F524</f>
        <v>5000</v>
      </c>
      <c r="G527" s="22">
        <f>G524</f>
        <v>5000</v>
      </c>
      <c r="H527" s="22">
        <f>H524</f>
        <v>5000</v>
      </c>
      <c r="I527" s="150"/>
    </row>
    <row r="528" spans="1:9" ht="13.5" thickBot="1">
      <c r="A528" s="108" t="s">
        <v>270</v>
      </c>
      <c r="B528" s="109"/>
      <c r="C528" s="220"/>
      <c r="D528" s="222"/>
      <c r="E528" s="221"/>
      <c r="F528" s="110">
        <f>F527</f>
        <v>5000</v>
      </c>
      <c r="G528" s="110">
        <f>G524</f>
        <v>5000</v>
      </c>
      <c r="H528" s="110">
        <f>H524</f>
        <v>5000</v>
      </c>
      <c r="I528" s="150"/>
    </row>
    <row r="529" spans="1:9" ht="12.75">
      <c r="A529" s="5"/>
      <c r="B529" s="5"/>
      <c r="C529" s="1"/>
      <c r="D529" s="1"/>
      <c r="E529" s="1"/>
      <c r="F529" s="1"/>
      <c r="G529" s="130"/>
      <c r="H529" s="49"/>
      <c r="I529" s="49"/>
    </row>
    <row r="530" spans="1:9" ht="12.75">
      <c r="A530" s="5" t="s">
        <v>271</v>
      </c>
      <c r="B530" s="5"/>
      <c r="C530" s="1" t="s">
        <v>277</v>
      </c>
      <c r="D530" s="1"/>
      <c r="E530" s="1"/>
      <c r="F530" s="1"/>
      <c r="G530" s="7"/>
      <c r="H530" s="49"/>
      <c r="I530" s="49"/>
    </row>
    <row r="531" spans="1:9" ht="12.75">
      <c r="A531" s="5" t="s">
        <v>236</v>
      </c>
      <c r="B531" s="5"/>
      <c r="C531" s="1" t="s">
        <v>278</v>
      </c>
      <c r="D531" s="1"/>
      <c r="E531" s="1"/>
      <c r="F531" s="1"/>
      <c r="G531" s="7"/>
      <c r="H531" s="49"/>
      <c r="I531" s="49"/>
    </row>
    <row r="532" spans="1:9" ht="12.75">
      <c r="A532" s="5" t="s">
        <v>101</v>
      </c>
      <c r="B532" s="5"/>
      <c r="C532" s="1" t="s">
        <v>279</v>
      </c>
      <c r="D532" s="1"/>
      <c r="E532" s="1"/>
      <c r="F532" s="1"/>
      <c r="G532" s="7"/>
      <c r="H532" s="49"/>
      <c r="I532" s="49"/>
    </row>
    <row r="533" spans="1:9" ht="12.75">
      <c r="A533" s="5" t="s">
        <v>118</v>
      </c>
      <c r="B533" s="5"/>
      <c r="C533" s="1" t="s">
        <v>280</v>
      </c>
      <c r="D533" s="1"/>
      <c r="E533" s="1"/>
      <c r="F533" s="1"/>
      <c r="G533" s="7"/>
      <c r="H533" s="49"/>
      <c r="I533" s="49"/>
    </row>
    <row r="534" spans="1:9" ht="12.75">
      <c r="A534" s="5" t="s">
        <v>120</v>
      </c>
      <c r="B534" s="5"/>
      <c r="C534" s="1" t="s">
        <v>281</v>
      </c>
      <c r="D534" s="1"/>
      <c r="E534" s="1"/>
      <c r="F534" s="1"/>
      <c r="G534" s="7"/>
      <c r="H534" s="49"/>
      <c r="I534" s="49"/>
    </row>
    <row r="535" spans="1:9" ht="13.5" thickBot="1">
      <c r="A535" s="5" t="s">
        <v>122</v>
      </c>
      <c r="B535" s="5"/>
      <c r="C535" s="1" t="s">
        <v>282</v>
      </c>
      <c r="D535" s="1"/>
      <c r="E535" s="1"/>
      <c r="F535" s="1"/>
      <c r="G535" s="6"/>
      <c r="H535" s="49"/>
      <c r="I535" s="49"/>
    </row>
    <row r="536" spans="1:9" ht="12.75">
      <c r="A536" s="50" t="s">
        <v>102</v>
      </c>
      <c r="B536" s="9" t="s">
        <v>103</v>
      </c>
      <c r="C536" s="10" t="s">
        <v>215</v>
      </c>
      <c r="D536" s="155"/>
      <c r="E536" s="179"/>
      <c r="F536" s="9" t="s">
        <v>125</v>
      </c>
      <c r="G536" s="9" t="s">
        <v>341</v>
      </c>
      <c r="H536" s="9" t="s">
        <v>341</v>
      </c>
      <c r="I536" s="49"/>
    </row>
    <row r="537" spans="1:9" ht="12.75">
      <c r="A537" s="15">
        <v>3</v>
      </c>
      <c r="B537" s="12"/>
      <c r="C537" s="164" t="s">
        <v>48</v>
      </c>
      <c r="D537" s="117"/>
      <c r="E537" s="14"/>
      <c r="F537" s="27">
        <f>F538</f>
        <v>568000</v>
      </c>
      <c r="G537" s="27">
        <f>G538</f>
        <v>570000</v>
      </c>
      <c r="H537" s="27">
        <f>H538</f>
        <v>568000</v>
      </c>
      <c r="I537" s="150"/>
    </row>
    <row r="538" spans="1:9" ht="12.75">
      <c r="A538" s="15">
        <v>37</v>
      </c>
      <c r="B538" s="12"/>
      <c r="C538" s="164" t="s">
        <v>283</v>
      </c>
      <c r="D538" s="117"/>
      <c r="E538" s="14"/>
      <c r="F538" s="27">
        <f>F539+F540</f>
        <v>568000</v>
      </c>
      <c r="G538" s="27">
        <f>G539+G540</f>
        <v>570000</v>
      </c>
      <c r="H538" s="27">
        <f>H539+H540</f>
        <v>568000</v>
      </c>
      <c r="I538" s="150"/>
    </row>
    <row r="539" spans="1:9" ht="12.75">
      <c r="A539" s="228">
        <v>3721</v>
      </c>
      <c r="B539" s="12">
        <v>10900</v>
      </c>
      <c r="C539" s="230" t="s">
        <v>392</v>
      </c>
      <c r="D539" s="117"/>
      <c r="E539" s="14"/>
      <c r="F539" s="233">
        <v>560000</v>
      </c>
      <c r="G539" s="233">
        <v>560000</v>
      </c>
      <c r="H539" s="233">
        <v>560000</v>
      </c>
      <c r="I539" s="150"/>
    </row>
    <row r="540" spans="1:9" ht="12.75">
      <c r="A540" s="11">
        <v>3721</v>
      </c>
      <c r="B540" s="12">
        <v>10900</v>
      </c>
      <c r="C540" s="13" t="s">
        <v>393</v>
      </c>
      <c r="D540" s="117"/>
      <c r="E540" s="14"/>
      <c r="F540" s="233">
        <v>8000</v>
      </c>
      <c r="G540" s="233">
        <v>10000</v>
      </c>
      <c r="H540" s="17">
        <v>8000</v>
      </c>
      <c r="I540" s="57"/>
    </row>
    <row r="541" spans="1:9" ht="12.75">
      <c r="A541" s="272">
        <v>4</v>
      </c>
      <c r="B541" s="273"/>
      <c r="C541" s="274" t="s">
        <v>217</v>
      </c>
      <c r="D541" s="275"/>
      <c r="E541" s="276"/>
      <c r="F541" s="277">
        <f aca="true" t="shared" si="11" ref="F541:H542">F542</f>
        <v>200000</v>
      </c>
      <c r="G541" s="277">
        <f t="shared" si="11"/>
        <v>0</v>
      </c>
      <c r="H541" s="277">
        <f t="shared" si="11"/>
        <v>0</v>
      </c>
      <c r="I541" s="57"/>
    </row>
    <row r="542" spans="1:9" ht="12.75">
      <c r="A542" s="272">
        <v>42</v>
      </c>
      <c r="B542" s="273"/>
      <c r="C542" s="274" t="s">
        <v>372</v>
      </c>
      <c r="D542" s="275"/>
      <c r="E542" s="276"/>
      <c r="F542" s="277">
        <f t="shared" si="11"/>
        <v>200000</v>
      </c>
      <c r="G542" s="277">
        <f t="shared" si="11"/>
        <v>0</v>
      </c>
      <c r="H542" s="277">
        <f t="shared" si="11"/>
        <v>0</v>
      </c>
      <c r="I542" s="57"/>
    </row>
    <row r="543" spans="1:9" ht="12.75">
      <c r="A543" s="58">
        <v>4264</v>
      </c>
      <c r="B543" s="59"/>
      <c r="C543" s="126" t="s">
        <v>394</v>
      </c>
      <c r="D543" s="120"/>
      <c r="E543" s="125"/>
      <c r="F543" s="99">
        <v>200000</v>
      </c>
      <c r="G543" s="99">
        <v>0</v>
      </c>
      <c r="H543" s="99">
        <v>0</v>
      </c>
      <c r="I543" s="57"/>
    </row>
    <row r="544" spans="1:9" ht="12.75">
      <c r="A544" s="58"/>
      <c r="B544" s="59"/>
      <c r="C544" s="278" t="s">
        <v>395</v>
      </c>
      <c r="D544" s="7"/>
      <c r="E544" s="239"/>
      <c r="F544" s="250"/>
      <c r="G544" s="250"/>
      <c r="H544" s="250"/>
      <c r="I544" s="57"/>
    </row>
    <row r="545" spans="1:9" ht="13.5" thickBot="1">
      <c r="A545" s="132" t="s">
        <v>187</v>
      </c>
      <c r="B545" s="133"/>
      <c r="C545" s="255"/>
      <c r="D545" s="260"/>
      <c r="E545" s="258"/>
      <c r="F545" s="134">
        <f>F537+F541</f>
        <v>768000</v>
      </c>
      <c r="G545" s="134">
        <f>G537+G541</f>
        <v>570000</v>
      </c>
      <c r="H545" s="134">
        <f>H537+H541</f>
        <v>568000</v>
      </c>
      <c r="I545" s="150"/>
    </row>
    <row r="546" spans="1:9" ht="12.75">
      <c r="A546" s="135" t="s">
        <v>276</v>
      </c>
      <c r="B546" s="136"/>
      <c r="C546" s="256"/>
      <c r="D546" s="261"/>
      <c r="E546" s="259"/>
      <c r="F546" s="137">
        <f>F545</f>
        <v>768000</v>
      </c>
      <c r="G546" s="137">
        <f>G545</f>
        <v>570000</v>
      </c>
      <c r="H546" s="137">
        <f>H545</f>
        <v>568000</v>
      </c>
      <c r="I546" s="150"/>
    </row>
    <row r="547" spans="1:10" ht="13.5" thickBot="1">
      <c r="A547" s="138" t="s">
        <v>284</v>
      </c>
      <c r="B547" s="69"/>
      <c r="C547" s="257"/>
      <c r="D547" s="190"/>
      <c r="E547" s="188"/>
      <c r="F547" s="139">
        <f>F546+F528+F515+F502+F486+F464+F451+F434+F356</f>
        <v>5634000</v>
      </c>
      <c r="G547" s="139">
        <f>G546+G528+G515+G502+G486+G464+G451+G434+G356</f>
        <v>5048781</v>
      </c>
      <c r="H547" s="139">
        <f>H546+H528+H515+H502+H486+H464+H451+H434+H356</f>
        <v>4852720</v>
      </c>
      <c r="I547" s="57"/>
      <c r="J547" s="332"/>
    </row>
    <row r="548" spans="1:10" ht="12.75">
      <c r="A548" s="49"/>
      <c r="B548" s="49"/>
      <c r="C548" s="49"/>
      <c r="D548" s="49"/>
      <c r="E548" s="49"/>
      <c r="F548" s="57"/>
      <c r="G548" s="57"/>
      <c r="H548" s="345"/>
      <c r="I548" s="57"/>
      <c r="J548" s="332"/>
    </row>
    <row r="549" spans="1:10" ht="12.75">
      <c r="A549" s="49"/>
      <c r="B549" s="49"/>
      <c r="C549" s="49"/>
      <c r="D549" s="49"/>
      <c r="E549" s="49"/>
      <c r="F549" s="57"/>
      <c r="G549" s="57"/>
      <c r="H549" s="345"/>
      <c r="I549" s="57"/>
      <c r="J549" s="332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47" t="s">
        <v>285</v>
      </c>
      <c r="B551" s="47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5"/>
      <c r="E552" s="46" t="s">
        <v>286</v>
      </c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 t="s">
        <v>287</v>
      </c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 t="s">
        <v>288</v>
      </c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 t="s">
        <v>289</v>
      </c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 t="s">
        <v>290</v>
      </c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 t="s">
        <v>291</v>
      </c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 t="s">
        <v>292</v>
      </c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 t="s">
        <v>495</v>
      </c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 t="s">
        <v>496</v>
      </c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 t="s">
        <v>497</v>
      </c>
      <c r="C562" s="1"/>
      <c r="D562" s="1"/>
      <c r="E562" s="1"/>
      <c r="F562" s="1"/>
      <c r="G562" s="1"/>
      <c r="H562" s="1"/>
      <c r="I562" s="1"/>
    </row>
    <row r="563" spans="1:9" ht="13.5" thickBo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50" t="s">
        <v>293</v>
      </c>
      <c r="B564" s="10" t="s">
        <v>399</v>
      </c>
      <c r="C564" s="155"/>
      <c r="D564" s="179"/>
      <c r="E564" s="9"/>
      <c r="F564" s="9" t="s">
        <v>148</v>
      </c>
      <c r="G564" s="51"/>
      <c r="H564" s="49"/>
      <c r="I564" s="49"/>
    </row>
    <row r="565" spans="1:9" ht="12.75">
      <c r="A565" s="11"/>
      <c r="B565" s="13"/>
      <c r="C565" s="117"/>
      <c r="D565" s="14"/>
      <c r="E565" s="12"/>
      <c r="F565" s="12"/>
      <c r="G565" s="121"/>
      <c r="H565" s="49"/>
      <c r="I565" s="49"/>
    </row>
    <row r="566" spans="1:9" ht="12.75">
      <c r="A566" s="11" t="s">
        <v>150</v>
      </c>
      <c r="B566" s="13" t="s">
        <v>294</v>
      </c>
      <c r="C566" s="117"/>
      <c r="D566" s="14"/>
      <c r="E566" s="12"/>
      <c r="F566" s="12">
        <v>0</v>
      </c>
      <c r="G566" s="121"/>
      <c r="H566" s="49"/>
      <c r="I566" s="49"/>
    </row>
    <row r="567" spans="1:9" ht="12.75">
      <c r="A567" s="11" t="s">
        <v>151</v>
      </c>
      <c r="B567" s="13" t="s">
        <v>295</v>
      </c>
      <c r="C567" s="117"/>
      <c r="D567" s="14"/>
      <c r="E567" s="12"/>
      <c r="F567" s="12">
        <v>1</v>
      </c>
      <c r="G567" s="121"/>
      <c r="H567" s="49"/>
      <c r="I567" s="49"/>
    </row>
    <row r="568" spans="1:9" ht="12.75">
      <c r="A568" s="11" t="s">
        <v>152</v>
      </c>
      <c r="B568" s="13" t="s">
        <v>296</v>
      </c>
      <c r="C568" s="117"/>
      <c r="D568" s="14"/>
      <c r="E568" s="12"/>
      <c r="F568" s="12" t="s">
        <v>297</v>
      </c>
      <c r="G568" s="121"/>
      <c r="H568" s="49"/>
      <c r="I568" s="49"/>
    </row>
    <row r="569" spans="1:9" ht="12.75">
      <c r="A569" s="11" t="s">
        <v>153</v>
      </c>
      <c r="B569" s="13" t="s">
        <v>346</v>
      </c>
      <c r="C569" s="117"/>
      <c r="D569" s="14"/>
      <c r="E569" s="12"/>
      <c r="F569" s="12" t="s">
        <v>297</v>
      </c>
      <c r="G569" s="121"/>
      <c r="H569" s="49"/>
      <c r="I569" s="49"/>
    </row>
    <row r="570" spans="1:9" ht="12.75">
      <c r="A570" s="58" t="s">
        <v>154</v>
      </c>
      <c r="B570" s="126" t="s">
        <v>298</v>
      </c>
      <c r="C570" s="117"/>
      <c r="D570" s="125"/>
      <c r="E570" s="59"/>
      <c r="F570" s="59">
        <v>2</v>
      </c>
      <c r="G570" s="140"/>
      <c r="H570" s="49"/>
      <c r="I570" s="49"/>
    </row>
    <row r="571" spans="1:9" ht="12.75">
      <c r="A571" s="141"/>
      <c r="B571" s="269" t="s">
        <v>299</v>
      </c>
      <c r="C571" s="271"/>
      <c r="D571" s="270"/>
      <c r="E571" s="141"/>
      <c r="F571" s="141">
        <v>3</v>
      </c>
      <c r="G571" s="268"/>
      <c r="H571" s="49"/>
      <c r="I571" s="49"/>
    </row>
    <row r="572" spans="1:9" ht="12.75">
      <c r="A572" s="1"/>
      <c r="B572" s="1" t="s">
        <v>498</v>
      </c>
      <c r="C572" s="1"/>
      <c r="D572" s="1"/>
      <c r="E572" s="1"/>
      <c r="F572" s="1"/>
      <c r="G572" s="1"/>
      <c r="H572" s="160"/>
      <c r="I572" s="160"/>
    </row>
    <row r="573" spans="1:9" ht="12.75">
      <c r="A573" s="1" t="s">
        <v>398</v>
      </c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 t="s">
        <v>499</v>
      </c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 t="s">
        <v>397</v>
      </c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 t="s">
        <v>300</v>
      </c>
      <c r="C576" s="1"/>
      <c r="D576" s="1"/>
      <c r="E576" s="1"/>
      <c r="F576" s="1"/>
      <c r="G576" s="1"/>
      <c r="H576" s="1"/>
      <c r="I576" s="1"/>
    </row>
    <row r="577" spans="1:9" ht="12.75">
      <c r="A577" s="1" t="s">
        <v>500</v>
      </c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 t="s">
        <v>501</v>
      </c>
      <c r="C578" s="1"/>
      <c r="D578" s="1"/>
      <c r="E578" s="1"/>
      <c r="F578" s="1"/>
      <c r="G578" s="1"/>
      <c r="H578" s="1"/>
      <c r="I578" s="1"/>
    </row>
    <row r="579" spans="1:9" ht="12.75">
      <c r="A579" s="1" t="s">
        <v>502</v>
      </c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 t="s">
        <v>301</v>
      </c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 t="s">
        <v>503</v>
      </c>
      <c r="C581" s="1"/>
      <c r="D581" s="1"/>
      <c r="E581" s="1"/>
      <c r="F581" s="1"/>
      <c r="G581" s="1"/>
      <c r="H581" s="1"/>
      <c r="I581" s="1"/>
    </row>
    <row r="582" spans="1:9" ht="12.75">
      <c r="A582" s="1" t="s">
        <v>302</v>
      </c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 t="s">
        <v>303</v>
      </c>
      <c r="C583" s="1"/>
      <c r="D583" s="1"/>
      <c r="E583" s="1"/>
      <c r="F583" s="1"/>
      <c r="G583" s="1"/>
      <c r="H583" s="1"/>
      <c r="I583" s="1"/>
    </row>
    <row r="584" spans="1:9" ht="12.75">
      <c r="A584" s="5" t="s">
        <v>165</v>
      </c>
      <c r="B584" s="5"/>
      <c r="C584" s="5" t="s">
        <v>304</v>
      </c>
      <c r="D584" s="5"/>
      <c r="E584" s="5"/>
      <c r="F584" s="1"/>
      <c r="G584" s="1"/>
      <c r="H584" s="1"/>
      <c r="I584" s="1"/>
    </row>
    <row r="585" spans="1:9" ht="12.75">
      <c r="A585" s="5" t="s">
        <v>305</v>
      </c>
      <c r="B585" s="5"/>
      <c r="C585" s="1" t="s">
        <v>306</v>
      </c>
      <c r="D585" s="1"/>
      <c r="E585" s="1"/>
      <c r="F585" s="1"/>
      <c r="G585" s="1"/>
      <c r="H585" s="1"/>
      <c r="I585" s="1"/>
    </row>
    <row r="586" spans="1:9" ht="12.75">
      <c r="A586" s="5" t="s">
        <v>307</v>
      </c>
      <c r="B586" s="5"/>
      <c r="C586" s="1" t="s">
        <v>308</v>
      </c>
      <c r="D586" s="1"/>
      <c r="E586" s="1"/>
      <c r="F586" s="1"/>
      <c r="G586" s="1"/>
      <c r="H586" s="1"/>
      <c r="I586" s="1"/>
    </row>
    <row r="587" spans="1:9" ht="12.75">
      <c r="A587" s="5" t="s">
        <v>120</v>
      </c>
      <c r="B587" s="5"/>
      <c r="C587" s="1" t="s">
        <v>326</v>
      </c>
      <c r="D587" s="1"/>
      <c r="E587" s="1"/>
      <c r="F587" s="1"/>
      <c r="G587" s="1"/>
      <c r="H587" s="1"/>
      <c r="I587" s="1"/>
    </row>
    <row r="588" spans="1:9" ht="12.75">
      <c r="A588" s="5" t="s">
        <v>122</v>
      </c>
      <c r="B588" s="5"/>
      <c r="C588" s="1" t="s">
        <v>309</v>
      </c>
      <c r="D588" s="1"/>
      <c r="E588" s="1"/>
      <c r="F588" s="1"/>
      <c r="G588" s="1"/>
      <c r="H588" s="1"/>
      <c r="I588" s="1"/>
    </row>
    <row r="589" spans="1:9" ht="13.5" thickBot="1">
      <c r="A589" s="1"/>
      <c r="B589" s="1"/>
      <c r="C589" s="1" t="s">
        <v>449</v>
      </c>
      <c r="D589" s="1"/>
      <c r="E589" s="1"/>
      <c r="F589" s="1"/>
      <c r="G589" s="1"/>
      <c r="H589" s="6"/>
      <c r="I589" s="7"/>
    </row>
    <row r="590" spans="1:9" ht="12.75">
      <c r="A590" s="50" t="s">
        <v>102</v>
      </c>
      <c r="B590" s="9" t="s">
        <v>103</v>
      </c>
      <c r="C590" s="10" t="s">
        <v>108</v>
      </c>
      <c r="D590" s="155"/>
      <c r="E590" s="179"/>
      <c r="F590" s="9" t="s">
        <v>125</v>
      </c>
      <c r="G590" s="9" t="s">
        <v>341</v>
      </c>
      <c r="H590" s="9" t="s">
        <v>341</v>
      </c>
      <c r="I590" s="49"/>
    </row>
    <row r="591" spans="1:9" ht="12.75">
      <c r="A591" s="15">
        <v>3</v>
      </c>
      <c r="B591" s="12"/>
      <c r="C591" s="116" t="s">
        <v>48</v>
      </c>
      <c r="D591" s="115"/>
      <c r="E591" s="114"/>
      <c r="F591" s="27">
        <f>F592</f>
        <v>185000</v>
      </c>
      <c r="G591" s="27">
        <f>G592</f>
        <v>219000</v>
      </c>
      <c r="H591" s="27">
        <f>H592</f>
        <v>194000</v>
      </c>
      <c r="I591" s="150"/>
    </row>
    <row r="592" spans="1:9" ht="12.75">
      <c r="A592" s="15">
        <v>31</v>
      </c>
      <c r="B592" s="12"/>
      <c r="C592" s="116" t="s">
        <v>169</v>
      </c>
      <c r="D592" s="115"/>
      <c r="E592" s="114"/>
      <c r="F592" s="27">
        <f>F593+F594+F595+F596</f>
        <v>185000</v>
      </c>
      <c r="G592" s="27">
        <f>G593+G594+G595+G596</f>
        <v>219000</v>
      </c>
      <c r="H592" s="27">
        <f>H593+H594+H595+H596</f>
        <v>194000</v>
      </c>
      <c r="I592" s="150"/>
    </row>
    <row r="593" spans="1:9" ht="12.75">
      <c r="A593" s="11">
        <v>3111</v>
      </c>
      <c r="B593" s="12">
        <v>1310</v>
      </c>
      <c r="C593" s="13" t="s">
        <v>51</v>
      </c>
      <c r="D593" s="117"/>
      <c r="E593" s="14"/>
      <c r="F593" s="17">
        <v>150000</v>
      </c>
      <c r="G593" s="17">
        <v>180000</v>
      </c>
      <c r="H593" s="17">
        <v>155000</v>
      </c>
      <c r="I593" s="57"/>
    </row>
    <row r="594" spans="1:9" ht="12.75">
      <c r="A594" s="11">
        <v>3121</v>
      </c>
      <c r="B594" s="12">
        <v>1310</v>
      </c>
      <c r="C594" s="13" t="s">
        <v>52</v>
      </c>
      <c r="D594" s="117"/>
      <c r="E594" s="14"/>
      <c r="F594" s="17">
        <v>8000</v>
      </c>
      <c r="G594" s="17">
        <v>11500</v>
      </c>
      <c r="H594" s="17">
        <v>11500</v>
      </c>
      <c r="I594" s="57"/>
    </row>
    <row r="595" spans="1:9" ht="12.75">
      <c r="A595" s="11">
        <v>3132</v>
      </c>
      <c r="B595" s="12">
        <v>1310</v>
      </c>
      <c r="C595" s="13" t="s">
        <v>213</v>
      </c>
      <c r="D595" s="117"/>
      <c r="E595" s="14"/>
      <c r="F595" s="17">
        <v>24000</v>
      </c>
      <c r="G595" s="17">
        <v>24500</v>
      </c>
      <c r="H595" s="17">
        <v>24500</v>
      </c>
      <c r="I595" s="57"/>
    </row>
    <row r="596" spans="1:9" ht="12.75">
      <c r="A596" s="11">
        <v>3133</v>
      </c>
      <c r="B596" s="12">
        <v>1310</v>
      </c>
      <c r="C596" s="13" t="s">
        <v>54</v>
      </c>
      <c r="D596" s="117"/>
      <c r="E596" s="14"/>
      <c r="F596" s="17">
        <v>3000</v>
      </c>
      <c r="G596" s="17">
        <v>3000</v>
      </c>
      <c r="H596" s="17">
        <v>3000</v>
      </c>
      <c r="I596" s="57"/>
    </row>
    <row r="597" spans="1:9" ht="12.75">
      <c r="A597" s="15">
        <v>32</v>
      </c>
      <c r="B597" s="16"/>
      <c r="C597" s="116" t="s">
        <v>170</v>
      </c>
      <c r="D597" s="115"/>
      <c r="E597" s="14"/>
      <c r="F597" s="27">
        <f>F598+F599+F600+F601+F602+F603</f>
        <v>99000</v>
      </c>
      <c r="G597" s="27">
        <f>G598+G599+G600+G601+G602+G603</f>
        <v>93812</v>
      </c>
      <c r="H597" s="27">
        <f>H598+H599+H600+H601+H602+H603</f>
        <v>93812</v>
      </c>
      <c r="I597" s="150"/>
    </row>
    <row r="598" spans="1:9" ht="12.75">
      <c r="A598" s="11">
        <v>3212</v>
      </c>
      <c r="B598" s="12">
        <v>1310</v>
      </c>
      <c r="C598" s="13" t="s">
        <v>171</v>
      </c>
      <c r="D598" s="117"/>
      <c r="E598" s="14"/>
      <c r="F598" s="17">
        <v>12000</v>
      </c>
      <c r="G598" s="17">
        <v>13500</v>
      </c>
      <c r="H598" s="17">
        <v>13500</v>
      </c>
      <c r="I598" s="57"/>
    </row>
    <row r="599" spans="1:9" ht="12.75">
      <c r="A599" s="11">
        <v>3221</v>
      </c>
      <c r="B599" s="12">
        <v>1310</v>
      </c>
      <c r="C599" s="13" t="s">
        <v>311</v>
      </c>
      <c r="D599" s="117"/>
      <c r="E599" s="14"/>
      <c r="F599" s="17">
        <v>5000</v>
      </c>
      <c r="G599" s="17">
        <v>2000</v>
      </c>
      <c r="H599" s="17">
        <v>2000</v>
      </c>
      <c r="I599" s="57"/>
    </row>
    <row r="600" spans="1:9" ht="12.75">
      <c r="A600" s="11">
        <v>3223</v>
      </c>
      <c r="B600" s="12">
        <v>5101</v>
      </c>
      <c r="C600" s="13" t="s">
        <v>312</v>
      </c>
      <c r="D600" s="117"/>
      <c r="E600" s="14"/>
      <c r="F600" s="17">
        <v>40000</v>
      </c>
      <c r="G600" s="17">
        <v>30000</v>
      </c>
      <c r="H600" s="17">
        <v>30000</v>
      </c>
      <c r="I600" s="57"/>
    </row>
    <row r="601" spans="1:9" ht="12.75">
      <c r="A601" s="11">
        <v>3225</v>
      </c>
      <c r="B601" s="12">
        <v>5101</v>
      </c>
      <c r="C601" s="13" t="s">
        <v>316</v>
      </c>
      <c r="D601" s="117"/>
      <c r="E601" s="14"/>
      <c r="F601" s="17">
        <v>6000</v>
      </c>
      <c r="G601" s="17">
        <v>27000</v>
      </c>
      <c r="H601" s="17">
        <v>27000</v>
      </c>
      <c r="I601" s="57"/>
    </row>
    <row r="602" spans="1:9" ht="12.75">
      <c r="A602" s="11">
        <v>3232</v>
      </c>
      <c r="B602" s="12">
        <v>5101</v>
      </c>
      <c r="C602" s="13" t="s">
        <v>400</v>
      </c>
      <c r="D602" s="117"/>
      <c r="E602" s="14"/>
      <c r="F602" s="17">
        <v>20000</v>
      </c>
      <c r="G602" s="17">
        <v>5000</v>
      </c>
      <c r="H602" s="17">
        <v>5000</v>
      </c>
      <c r="I602" s="57"/>
    </row>
    <row r="603" spans="1:9" ht="12.75">
      <c r="A603" s="107">
        <v>3239</v>
      </c>
      <c r="B603" s="34">
        <v>5101</v>
      </c>
      <c r="C603" s="118" t="s">
        <v>339</v>
      </c>
      <c r="D603" s="39"/>
      <c r="E603" s="161"/>
      <c r="F603" s="36">
        <v>16000</v>
      </c>
      <c r="G603" s="36">
        <v>16312</v>
      </c>
      <c r="H603" s="36">
        <v>16312</v>
      </c>
      <c r="I603" s="57"/>
    </row>
    <row r="604" spans="1:9" ht="12.75">
      <c r="A604" s="272">
        <v>4</v>
      </c>
      <c r="B604" s="273"/>
      <c r="C604" s="274" t="s">
        <v>217</v>
      </c>
      <c r="D604" s="275"/>
      <c r="E604" s="276"/>
      <c r="F604" s="289">
        <f aca="true" t="shared" si="12" ref="F604:H605">F605</f>
        <v>0</v>
      </c>
      <c r="G604" s="289">
        <f t="shared" si="12"/>
        <v>86000</v>
      </c>
      <c r="H604" s="289">
        <f t="shared" si="12"/>
        <v>86000</v>
      </c>
      <c r="I604" s="57"/>
    </row>
    <row r="605" spans="1:9" ht="12.75">
      <c r="A605" s="272">
        <v>42</v>
      </c>
      <c r="B605" s="273"/>
      <c r="C605" s="274" t="s">
        <v>372</v>
      </c>
      <c r="D605" s="275"/>
      <c r="E605" s="276"/>
      <c r="F605" s="289">
        <f t="shared" si="12"/>
        <v>0</v>
      </c>
      <c r="G605" s="289">
        <f t="shared" si="12"/>
        <v>86000</v>
      </c>
      <c r="H605" s="289">
        <f t="shared" si="12"/>
        <v>86000</v>
      </c>
      <c r="I605" s="57"/>
    </row>
    <row r="606" spans="1:9" ht="12.75">
      <c r="A606" s="321">
        <v>4227</v>
      </c>
      <c r="B606" s="322"/>
      <c r="C606" s="323" t="s">
        <v>426</v>
      </c>
      <c r="D606" s="324"/>
      <c r="E606" s="325"/>
      <c r="F606" s="326">
        <v>0</v>
      </c>
      <c r="G606" s="143">
        <v>86000</v>
      </c>
      <c r="H606" s="143">
        <v>86000</v>
      </c>
      <c r="I606" s="57"/>
    </row>
    <row r="607" spans="1:10" ht="12.75">
      <c r="A607" s="144" t="s">
        <v>310</v>
      </c>
      <c r="B607" s="145"/>
      <c r="C607" s="255"/>
      <c r="D607" s="260"/>
      <c r="E607" s="258"/>
      <c r="F607" s="134">
        <f>F591+F597</f>
        <v>284000</v>
      </c>
      <c r="G607" s="134">
        <f>G591+G597+G604</f>
        <v>398812</v>
      </c>
      <c r="H607" s="134">
        <f>H591+H597+H604</f>
        <v>373812</v>
      </c>
      <c r="I607" s="150"/>
      <c r="J607" s="332"/>
    </row>
    <row r="608" spans="1:9" ht="13.5" thickBot="1">
      <c r="A608" s="146" t="s">
        <v>127</v>
      </c>
      <c r="B608" s="147"/>
      <c r="C608" s="264"/>
      <c r="D608" s="267"/>
      <c r="E608" s="266"/>
      <c r="F608" s="148">
        <f aca="true" t="shared" si="13" ref="F608:H609">F607</f>
        <v>284000</v>
      </c>
      <c r="G608" s="148">
        <f t="shared" si="13"/>
        <v>398812</v>
      </c>
      <c r="H608" s="148">
        <f t="shared" si="13"/>
        <v>373812</v>
      </c>
      <c r="I608" s="150"/>
    </row>
    <row r="609" spans="1:10" ht="12.75">
      <c r="A609" s="290" t="s">
        <v>313</v>
      </c>
      <c r="B609" s="291"/>
      <c r="C609" s="292"/>
      <c r="D609" s="293"/>
      <c r="E609" s="294"/>
      <c r="F609" s="295">
        <f t="shared" si="13"/>
        <v>284000</v>
      </c>
      <c r="G609" s="295">
        <f t="shared" si="13"/>
        <v>398812</v>
      </c>
      <c r="H609" s="295">
        <f t="shared" si="13"/>
        <v>373812</v>
      </c>
      <c r="I609" s="150"/>
      <c r="J609" s="332"/>
    </row>
    <row r="610" spans="1:9" ht="12.75">
      <c r="A610" s="49"/>
      <c r="B610" s="49"/>
      <c r="C610" s="49"/>
      <c r="D610" s="49"/>
      <c r="E610" s="49"/>
      <c r="F610" s="150"/>
      <c r="G610" s="150"/>
      <c r="H610" s="150"/>
      <c r="I610" s="150"/>
    </row>
    <row r="611" spans="1:9" ht="12.75">
      <c r="A611" s="49"/>
      <c r="B611" s="49"/>
      <c r="C611" s="49"/>
      <c r="D611" s="49"/>
      <c r="E611" s="49"/>
      <c r="F611" s="150"/>
      <c r="G611" s="150"/>
      <c r="H611" s="150"/>
      <c r="I611" s="150"/>
    </row>
    <row r="612" spans="1:9" ht="12.75">
      <c r="A612" s="49"/>
      <c r="B612" s="49"/>
      <c r="C612" s="49"/>
      <c r="D612" s="49"/>
      <c r="E612" s="49"/>
      <c r="F612" s="150"/>
      <c r="G612" s="150"/>
      <c r="H612" s="150"/>
      <c r="I612" s="150"/>
    </row>
    <row r="613" spans="1:9" s="330" customFormat="1" ht="12.75">
      <c r="A613" s="331" t="s">
        <v>434</v>
      </c>
      <c r="B613" s="329"/>
      <c r="C613" s="49"/>
      <c r="D613" s="49"/>
      <c r="E613" s="49"/>
      <c r="F613" s="150"/>
      <c r="G613" s="150"/>
      <c r="H613" s="150"/>
      <c r="I613" s="150"/>
    </row>
    <row r="614" spans="1:9" ht="12.75">
      <c r="A614" s="49"/>
      <c r="B614" s="49"/>
      <c r="C614" s="49"/>
      <c r="D614" s="49"/>
      <c r="E614" s="49"/>
      <c r="F614" s="150"/>
      <c r="G614" s="150"/>
      <c r="H614" s="150"/>
      <c r="I614" s="150"/>
    </row>
    <row r="615" spans="1:9" ht="12.75">
      <c r="A615" s="5" t="s">
        <v>165</v>
      </c>
      <c r="B615" s="5"/>
      <c r="C615" s="5" t="s">
        <v>401</v>
      </c>
      <c r="D615" s="5"/>
      <c r="E615" s="5"/>
      <c r="F615" s="1"/>
      <c r="G615" s="1"/>
      <c r="H615" s="150"/>
      <c r="I615" s="150"/>
    </row>
    <row r="616" spans="1:9" ht="12.75">
      <c r="A616" s="5" t="s">
        <v>402</v>
      </c>
      <c r="B616" s="5"/>
      <c r="C616" s="1" t="s">
        <v>403</v>
      </c>
      <c r="D616" s="1"/>
      <c r="E616" s="1"/>
      <c r="F616" s="1"/>
      <c r="G616" s="1"/>
      <c r="H616" s="150"/>
      <c r="I616" s="150"/>
    </row>
    <row r="617" spans="1:9" ht="12.75">
      <c r="A617" s="5" t="s">
        <v>307</v>
      </c>
      <c r="B617" s="5"/>
      <c r="C617" s="1" t="s">
        <v>404</v>
      </c>
      <c r="D617" s="1"/>
      <c r="E617" s="1"/>
      <c r="F617" s="1"/>
      <c r="G617" s="1"/>
      <c r="H617" s="150"/>
      <c r="I617" s="150"/>
    </row>
    <row r="618" spans="1:9" ht="12.75">
      <c r="A618" s="5" t="s">
        <v>120</v>
      </c>
      <c r="B618" s="5"/>
      <c r="C618" s="1" t="s">
        <v>405</v>
      </c>
      <c r="D618" s="1"/>
      <c r="E618" s="1"/>
      <c r="F618" s="1"/>
      <c r="G618" s="1"/>
      <c r="H618" s="150"/>
      <c r="I618" s="150"/>
    </row>
    <row r="619" spans="1:9" ht="12.75">
      <c r="A619" s="5" t="s">
        <v>122</v>
      </c>
      <c r="B619" s="5"/>
      <c r="C619" s="1" t="s">
        <v>505</v>
      </c>
      <c r="D619" s="1"/>
      <c r="E619" s="1"/>
      <c r="F619" s="1"/>
      <c r="G619" s="1"/>
      <c r="H619" s="150"/>
      <c r="I619" s="150"/>
    </row>
    <row r="620" spans="1:9" ht="12.75">
      <c r="A620" s="1"/>
      <c r="B620" s="1"/>
      <c r="C620" s="1" t="s">
        <v>506</v>
      </c>
      <c r="D620" s="1"/>
      <c r="E620" s="1"/>
      <c r="F620" s="1"/>
      <c r="G620" s="1"/>
      <c r="H620" s="150"/>
      <c r="I620" s="150"/>
    </row>
    <row r="621" spans="1:9" ht="13.5" thickBot="1">
      <c r="A621" s="1"/>
      <c r="B621" s="1"/>
      <c r="C621" s="1" t="s">
        <v>507</v>
      </c>
      <c r="D621" s="1"/>
      <c r="E621" s="1"/>
      <c r="F621" s="1"/>
      <c r="G621" s="1"/>
      <c r="H621" s="150"/>
      <c r="I621" s="150"/>
    </row>
    <row r="622" spans="1:9" ht="12.75">
      <c r="A622" s="50" t="s">
        <v>102</v>
      </c>
      <c r="B622" s="9" t="s">
        <v>103</v>
      </c>
      <c r="C622" s="10" t="s">
        <v>108</v>
      </c>
      <c r="D622" s="155"/>
      <c r="E622" s="179"/>
      <c r="F622" s="9" t="s">
        <v>125</v>
      </c>
      <c r="G622" s="9" t="s">
        <v>341</v>
      </c>
      <c r="H622" s="9" t="s">
        <v>341</v>
      </c>
      <c r="I622" s="49"/>
    </row>
    <row r="623" spans="1:9" ht="12.75">
      <c r="A623" s="15">
        <v>3</v>
      </c>
      <c r="B623" s="12"/>
      <c r="C623" s="116" t="s">
        <v>48</v>
      </c>
      <c r="D623" s="115"/>
      <c r="E623" s="114"/>
      <c r="F623" s="27">
        <f>F624</f>
        <v>83000</v>
      </c>
      <c r="G623" s="27">
        <f>G624</f>
        <v>121691</v>
      </c>
      <c r="H623" s="27">
        <f>H624</f>
        <v>121691</v>
      </c>
      <c r="I623" s="150"/>
    </row>
    <row r="624" spans="1:9" ht="12.75">
      <c r="A624" s="15">
        <v>31</v>
      </c>
      <c r="B624" s="12"/>
      <c r="C624" s="116" t="s">
        <v>169</v>
      </c>
      <c r="D624" s="115"/>
      <c r="E624" s="114"/>
      <c r="F624" s="27">
        <f>F625+F626+F627</f>
        <v>83000</v>
      </c>
      <c r="G624" s="27">
        <f>G625+G626+G627</f>
        <v>121691</v>
      </c>
      <c r="H624" s="27">
        <f>H625+H626+H627</f>
        <v>121691</v>
      </c>
      <c r="I624" s="150"/>
    </row>
    <row r="625" spans="1:9" ht="12.75">
      <c r="A625" s="11">
        <v>3111</v>
      </c>
      <c r="B625" s="12">
        <v>1310</v>
      </c>
      <c r="C625" s="13" t="s">
        <v>51</v>
      </c>
      <c r="D625" s="117"/>
      <c r="E625" s="14"/>
      <c r="F625" s="17">
        <v>71000</v>
      </c>
      <c r="G625" s="17">
        <v>103490</v>
      </c>
      <c r="H625" s="17">
        <v>103490</v>
      </c>
      <c r="I625" s="57"/>
    </row>
    <row r="626" spans="1:9" ht="12.75">
      <c r="A626" s="11">
        <v>3132</v>
      </c>
      <c r="B626" s="12">
        <v>1310</v>
      </c>
      <c r="C626" s="13" t="s">
        <v>213</v>
      </c>
      <c r="D626" s="117"/>
      <c r="E626" s="14"/>
      <c r="F626" s="17">
        <v>11000</v>
      </c>
      <c r="G626" s="17">
        <v>16442</v>
      </c>
      <c r="H626" s="17">
        <v>16442</v>
      </c>
      <c r="I626" s="57"/>
    </row>
    <row r="627" spans="1:9" ht="12.75">
      <c r="A627" s="11">
        <v>3133</v>
      </c>
      <c r="B627" s="12">
        <v>1310</v>
      </c>
      <c r="C627" s="13" t="s">
        <v>54</v>
      </c>
      <c r="D627" s="117"/>
      <c r="E627" s="14"/>
      <c r="F627" s="17">
        <v>1000</v>
      </c>
      <c r="G627" s="17">
        <v>1759</v>
      </c>
      <c r="H627" s="17">
        <v>1759</v>
      </c>
      <c r="I627" s="57"/>
    </row>
    <row r="628" spans="1:9" ht="12.75">
      <c r="A628" s="15">
        <v>32</v>
      </c>
      <c r="B628" s="16"/>
      <c r="C628" s="116" t="s">
        <v>170</v>
      </c>
      <c r="D628" s="115"/>
      <c r="E628" s="14"/>
      <c r="F628" s="27">
        <f>F629+F630+F631+F632+F633</f>
        <v>116400</v>
      </c>
      <c r="G628" s="27">
        <f>G629+G630+G631+G632+G633</f>
        <v>61432</v>
      </c>
      <c r="H628" s="27">
        <f>H629+H630+H631+H632+H633</f>
        <v>61432</v>
      </c>
      <c r="I628" s="150"/>
    </row>
    <row r="629" spans="1:9" ht="12.75">
      <c r="A629" s="11">
        <v>3221</v>
      </c>
      <c r="B629" s="12">
        <v>1310</v>
      </c>
      <c r="C629" s="13" t="s">
        <v>173</v>
      </c>
      <c r="D629" s="117"/>
      <c r="E629" s="14"/>
      <c r="F629" s="17">
        <v>26400</v>
      </c>
      <c r="G629" s="17">
        <v>8424</v>
      </c>
      <c r="H629" s="17">
        <v>8424</v>
      </c>
      <c r="I629" s="57"/>
    </row>
    <row r="630" spans="1:9" ht="12.75">
      <c r="A630" s="11">
        <v>3223</v>
      </c>
      <c r="B630" s="12">
        <v>5101</v>
      </c>
      <c r="C630" s="13" t="s">
        <v>63</v>
      </c>
      <c r="D630" s="117"/>
      <c r="E630" s="14"/>
      <c r="F630" s="17">
        <v>15000</v>
      </c>
      <c r="G630" s="17">
        <v>4429</v>
      </c>
      <c r="H630" s="17">
        <v>4429</v>
      </c>
      <c r="I630" s="57"/>
    </row>
    <row r="631" spans="1:9" ht="12.75">
      <c r="A631" s="11">
        <v>3231</v>
      </c>
      <c r="B631" s="12">
        <v>5101</v>
      </c>
      <c r="C631" s="13" t="s">
        <v>406</v>
      </c>
      <c r="D631" s="117"/>
      <c r="E631" s="14"/>
      <c r="F631" s="17">
        <v>15000</v>
      </c>
      <c r="G631" s="17">
        <v>6000</v>
      </c>
      <c r="H631" s="17">
        <v>6000</v>
      </c>
      <c r="I631" s="57"/>
    </row>
    <row r="632" spans="1:9" ht="12.75">
      <c r="A632" s="11">
        <v>3232</v>
      </c>
      <c r="B632" s="12">
        <v>5101</v>
      </c>
      <c r="C632" s="13" t="s">
        <v>407</v>
      </c>
      <c r="D632" s="117"/>
      <c r="E632" s="14"/>
      <c r="F632" s="17">
        <v>30000</v>
      </c>
      <c r="G632" s="17">
        <v>14726</v>
      </c>
      <c r="H632" s="17">
        <v>14726</v>
      </c>
      <c r="I632" s="57"/>
    </row>
    <row r="633" spans="1:9" ht="12.75">
      <c r="A633" s="107">
        <v>3237</v>
      </c>
      <c r="B633" s="34">
        <v>5101</v>
      </c>
      <c r="C633" s="118" t="s">
        <v>408</v>
      </c>
      <c r="D633" s="39"/>
      <c r="E633" s="161"/>
      <c r="F633" s="36">
        <v>30000</v>
      </c>
      <c r="G633" s="36">
        <v>27853</v>
      </c>
      <c r="H633" s="36">
        <v>27853</v>
      </c>
      <c r="I633" s="57"/>
    </row>
    <row r="634" spans="1:9" ht="12.75">
      <c r="A634" s="288">
        <v>34</v>
      </c>
      <c r="B634" s="37"/>
      <c r="C634" s="287" t="s">
        <v>179</v>
      </c>
      <c r="D634" s="237"/>
      <c r="E634" s="265"/>
      <c r="F634" s="289">
        <f>F635</f>
        <v>600</v>
      </c>
      <c r="G634" s="289">
        <f>G635</f>
        <v>0</v>
      </c>
      <c r="H634" s="143">
        <f>H635</f>
        <v>0</v>
      </c>
      <c r="I634" s="57"/>
    </row>
    <row r="635" spans="1:9" ht="12.75">
      <c r="A635" s="142">
        <v>3431</v>
      </c>
      <c r="B635" s="37"/>
      <c r="C635" s="119" t="s">
        <v>80</v>
      </c>
      <c r="D635" s="237"/>
      <c r="E635" s="265"/>
      <c r="F635" s="143">
        <v>600</v>
      </c>
      <c r="G635" s="143">
        <v>0</v>
      </c>
      <c r="H635" s="143">
        <v>0</v>
      </c>
      <c r="I635" s="57"/>
    </row>
    <row r="636" spans="1:9" ht="12.75">
      <c r="A636" s="144" t="s">
        <v>310</v>
      </c>
      <c r="B636" s="145"/>
      <c r="C636" s="255"/>
      <c r="D636" s="260"/>
      <c r="E636" s="258"/>
      <c r="F636" s="134">
        <f>F623+F628+F634</f>
        <v>200000</v>
      </c>
      <c r="G636" s="134">
        <f>G623+G628</f>
        <v>183123</v>
      </c>
      <c r="H636" s="134">
        <f>H623+H628</f>
        <v>183123</v>
      </c>
      <c r="I636" s="150"/>
    </row>
    <row r="637" spans="1:9" ht="13.5" thickBot="1">
      <c r="A637" s="146" t="s">
        <v>127</v>
      </c>
      <c r="B637" s="147"/>
      <c r="C637" s="264"/>
      <c r="D637" s="267"/>
      <c r="E637" s="266"/>
      <c r="F637" s="148">
        <f aca="true" t="shared" si="14" ref="F637:H638">F636</f>
        <v>200000</v>
      </c>
      <c r="G637" s="148">
        <f t="shared" si="14"/>
        <v>183123</v>
      </c>
      <c r="H637" s="148">
        <f t="shared" si="14"/>
        <v>183123</v>
      </c>
      <c r="I637" s="150"/>
    </row>
    <row r="638" spans="1:9" ht="12.75">
      <c r="A638" s="290" t="s">
        <v>433</v>
      </c>
      <c r="B638" s="291"/>
      <c r="C638" s="292"/>
      <c r="D638" s="293"/>
      <c r="E638" s="294"/>
      <c r="F638" s="295">
        <f t="shared" si="14"/>
        <v>200000</v>
      </c>
      <c r="G638" s="295">
        <f t="shared" si="14"/>
        <v>183123</v>
      </c>
      <c r="H638" s="295">
        <f t="shared" si="14"/>
        <v>183123</v>
      </c>
      <c r="I638" s="150"/>
    </row>
    <row r="639" spans="1:9" ht="12.75">
      <c r="A639" s="104"/>
      <c r="B639" s="104"/>
      <c r="C639" s="104"/>
      <c r="D639" s="104"/>
      <c r="E639" s="104"/>
      <c r="F639" s="150"/>
      <c r="G639" s="150"/>
      <c r="H639" s="150"/>
      <c r="I639" s="150"/>
    </row>
    <row r="640" spans="1:9" ht="12.75">
      <c r="A640" s="331" t="s">
        <v>435</v>
      </c>
      <c r="B640" s="329"/>
      <c r="C640" s="49"/>
      <c r="D640" s="49"/>
      <c r="E640" s="49"/>
      <c r="F640" s="150"/>
      <c r="G640" s="150"/>
      <c r="H640" s="150"/>
      <c r="I640" s="150"/>
    </row>
    <row r="641" spans="1:9" s="330" customFormat="1" ht="12.75">
      <c r="A641" s="49"/>
      <c r="B641" s="49"/>
      <c r="C641" s="49"/>
      <c r="D641" s="49"/>
      <c r="E641" s="49"/>
      <c r="F641" s="150"/>
      <c r="G641" s="150"/>
      <c r="H641" s="150"/>
      <c r="I641" s="150"/>
    </row>
    <row r="642" spans="1:9" s="330" customFormat="1" ht="12.75">
      <c r="A642" s="5" t="s">
        <v>165</v>
      </c>
      <c r="B642" s="5"/>
      <c r="C642" s="5" t="s">
        <v>430</v>
      </c>
      <c r="D642" s="5"/>
      <c r="E642" s="5"/>
      <c r="F642" s="1"/>
      <c r="G642" s="1"/>
      <c r="H642" s="1"/>
      <c r="I642" s="150"/>
    </row>
    <row r="643" spans="1:9" s="330" customFormat="1" ht="12.75">
      <c r="A643" s="5" t="s">
        <v>236</v>
      </c>
      <c r="B643" s="5"/>
      <c r="C643" s="1" t="s">
        <v>431</v>
      </c>
      <c r="D643" s="1"/>
      <c r="E643" s="1"/>
      <c r="F643" s="1"/>
      <c r="G643" s="1"/>
      <c r="H643" s="1"/>
      <c r="I643" s="150"/>
    </row>
    <row r="644" spans="1:9" s="330" customFormat="1" ht="12.75">
      <c r="A644" s="5" t="s">
        <v>307</v>
      </c>
      <c r="B644" s="5"/>
      <c r="C644" s="1" t="s">
        <v>308</v>
      </c>
      <c r="D644" s="1"/>
      <c r="E644" s="1"/>
      <c r="F644" s="1"/>
      <c r="G644" s="1"/>
      <c r="H644" s="1"/>
      <c r="I644" s="150"/>
    </row>
    <row r="645" spans="1:9" s="330" customFormat="1" ht="12.75">
      <c r="A645" s="5" t="s">
        <v>120</v>
      </c>
      <c r="B645" s="5"/>
      <c r="C645" s="1" t="s">
        <v>504</v>
      </c>
      <c r="D645" s="1"/>
      <c r="E645" s="1"/>
      <c r="F645" s="1"/>
      <c r="G645" s="1"/>
      <c r="H645" s="1"/>
      <c r="I645" s="150"/>
    </row>
    <row r="646" spans="1:9" s="330" customFormat="1" ht="12.75">
      <c r="A646" s="5" t="s">
        <v>122</v>
      </c>
      <c r="B646" s="5"/>
      <c r="C646" s="1" t="s">
        <v>432</v>
      </c>
      <c r="D646" s="1"/>
      <c r="E646" s="1"/>
      <c r="F646" s="1"/>
      <c r="G646" s="1"/>
      <c r="H646" s="1"/>
      <c r="I646" s="150"/>
    </row>
    <row r="647" spans="1:9" s="330" customFormat="1" ht="13.5" thickBot="1">
      <c r="A647" s="1"/>
      <c r="B647" s="1"/>
      <c r="C647" s="1"/>
      <c r="D647" s="1"/>
      <c r="E647" s="1"/>
      <c r="F647" s="1"/>
      <c r="G647" s="1"/>
      <c r="H647" s="6"/>
      <c r="I647" s="150"/>
    </row>
    <row r="648" spans="1:9" s="330" customFormat="1" ht="12.75">
      <c r="A648" s="50" t="s">
        <v>102</v>
      </c>
      <c r="B648" s="9" t="s">
        <v>103</v>
      </c>
      <c r="C648" s="10" t="s">
        <v>108</v>
      </c>
      <c r="D648" s="155"/>
      <c r="E648" s="179"/>
      <c r="F648" s="9" t="s">
        <v>125</v>
      </c>
      <c r="G648" s="9" t="s">
        <v>341</v>
      </c>
      <c r="H648" s="9" t="s">
        <v>341</v>
      </c>
      <c r="I648" s="150"/>
    </row>
    <row r="649" spans="1:9" s="330" customFormat="1" ht="12.75">
      <c r="A649" s="15">
        <v>3</v>
      </c>
      <c r="B649" s="12"/>
      <c r="C649" s="116" t="s">
        <v>48</v>
      </c>
      <c r="D649" s="115"/>
      <c r="E649" s="114"/>
      <c r="F649" s="27">
        <f>F650</f>
        <v>164291</v>
      </c>
      <c r="G649" s="27">
        <f>G650</f>
        <v>164291</v>
      </c>
      <c r="H649" s="27">
        <f>H650</f>
        <v>164291</v>
      </c>
      <c r="I649" s="150"/>
    </row>
    <row r="650" spans="1:9" s="330" customFormat="1" ht="12.75">
      <c r="A650" s="15">
        <v>31</v>
      </c>
      <c r="B650" s="12"/>
      <c r="C650" s="116" t="s">
        <v>169</v>
      </c>
      <c r="D650" s="115"/>
      <c r="E650" s="114"/>
      <c r="F650" s="27">
        <f>F651+F652+F653+F654</f>
        <v>164291</v>
      </c>
      <c r="G650" s="27">
        <f>G651+G652+G653+G654</f>
        <v>164291</v>
      </c>
      <c r="H650" s="27">
        <f>H651+H652+H653+H654</f>
        <v>164291</v>
      </c>
      <c r="I650" s="150"/>
    </row>
    <row r="651" spans="1:9" s="330" customFormat="1" ht="12.75">
      <c r="A651" s="11">
        <v>3111</v>
      </c>
      <c r="B651" s="12">
        <v>1310</v>
      </c>
      <c r="C651" s="13" t="s">
        <v>51</v>
      </c>
      <c r="D651" s="117"/>
      <c r="E651" s="14"/>
      <c r="F651" s="17">
        <v>131220</v>
      </c>
      <c r="G651" s="17">
        <v>131220</v>
      </c>
      <c r="H651" s="17">
        <v>131220</v>
      </c>
      <c r="I651" s="150"/>
    </row>
    <row r="652" spans="1:9" ht="12.75">
      <c r="A652" s="11">
        <v>3132</v>
      </c>
      <c r="B652" s="12">
        <v>1310</v>
      </c>
      <c r="C652" s="13" t="s">
        <v>213</v>
      </c>
      <c r="D652" s="117"/>
      <c r="E652" s="14"/>
      <c r="F652" s="17">
        <v>20340</v>
      </c>
      <c r="G652" s="17">
        <v>20340</v>
      </c>
      <c r="H652" s="17">
        <v>20340</v>
      </c>
      <c r="I652" s="150"/>
    </row>
    <row r="653" spans="1:9" ht="12.75">
      <c r="A653" s="11">
        <v>3133</v>
      </c>
      <c r="B653" s="12">
        <v>1310</v>
      </c>
      <c r="C653" s="13" t="s">
        <v>54</v>
      </c>
      <c r="D653" s="117"/>
      <c r="E653" s="14"/>
      <c r="F653" s="17">
        <v>2231</v>
      </c>
      <c r="G653" s="17">
        <v>2231</v>
      </c>
      <c r="H653" s="17">
        <v>2231</v>
      </c>
      <c r="I653" s="150"/>
    </row>
    <row r="654" spans="1:9" ht="12.75">
      <c r="A654" s="12">
        <v>3212</v>
      </c>
      <c r="B654" s="12">
        <v>1310</v>
      </c>
      <c r="C654" s="12" t="s">
        <v>171</v>
      </c>
      <c r="D654" s="13"/>
      <c r="E654" s="14"/>
      <c r="F654" s="17">
        <v>10500</v>
      </c>
      <c r="G654" s="17">
        <v>10500</v>
      </c>
      <c r="H654" s="17">
        <v>10500</v>
      </c>
      <c r="I654" s="150"/>
    </row>
    <row r="655" spans="1:9" ht="12.75">
      <c r="A655" s="144" t="s">
        <v>310</v>
      </c>
      <c r="B655" s="145"/>
      <c r="C655" s="255"/>
      <c r="D655" s="260"/>
      <c r="E655" s="258"/>
      <c r="F655" s="134">
        <f>F649</f>
        <v>164291</v>
      </c>
      <c r="G655" s="134">
        <f>G649</f>
        <v>164291</v>
      </c>
      <c r="H655" s="134">
        <f>H649</f>
        <v>164291</v>
      </c>
      <c r="I655" s="150"/>
    </row>
    <row r="656" spans="1:9" ht="13.5" thickBot="1">
      <c r="A656" s="146" t="s">
        <v>127</v>
      </c>
      <c r="B656" s="147"/>
      <c r="C656" s="264"/>
      <c r="D656" s="267"/>
      <c r="E656" s="266"/>
      <c r="F656" s="148">
        <f aca="true" t="shared" si="15" ref="F656:H657">F655</f>
        <v>164291</v>
      </c>
      <c r="G656" s="148">
        <f t="shared" si="15"/>
        <v>164291</v>
      </c>
      <c r="H656" s="148">
        <f t="shared" si="15"/>
        <v>164291</v>
      </c>
      <c r="I656" s="150"/>
    </row>
    <row r="657" spans="1:9" ht="12.75">
      <c r="A657" s="290" t="s">
        <v>436</v>
      </c>
      <c r="B657" s="291"/>
      <c r="C657" s="292"/>
      <c r="D657" s="293"/>
      <c r="E657" s="294"/>
      <c r="F657" s="295">
        <f t="shared" si="15"/>
        <v>164291</v>
      </c>
      <c r="G657" s="295">
        <f t="shared" si="15"/>
        <v>164291</v>
      </c>
      <c r="H657" s="295">
        <f t="shared" si="15"/>
        <v>164291</v>
      </c>
      <c r="I657" s="150"/>
    </row>
    <row r="658" spans="1:11" ht="13.5" thickBot="1">
      <c r="A658" s="296" t="s">
        <v>97</v>
      </c>
      <c r="B658" s="297"/>
      <c r="C658" s="298"/>
      <c r="D658" s="299"/>
      <c r="E658" s="300"/>
      <c r="F658" s="301">
        <f>F638+F609+F547+F221</f>
        <v>6500000</v>
      </c>
      <c r="G658" s="301">
        <f>G657+G638+G609+G547+G221</f>
        <v>6296683</v>
      </c>
      <c r="H658" s="301" t="e">
        <f>H657+#REF!+H630+H567+H241</f>
        <v>#REF!</v>
      </c>
      <c r="I658" s="150"/>
      <c r="K658" s="332"/>
    </row>
    <row r="659" spans="1:11" ht="12.75">
      <c r="A659" s="104"/>
      <c r="B659" s="104"/>
      <c r="C659" s="104"/>
      <c r="D659" s="104"/>
      <c r="E659" s="104"/>
      <c r="F659" s="150"/>
      <c r="G659" s="150"/>
      <c r="H659" s="346"/>
      <c r="I659" s="150"/>
      <c r="K659" s="332"/>
    </row>
    <row r="660" spans="1:9" ht="12.75">
      <c r="A660" s="1" t="s">
        <v>510</v>
      </c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 t="s">
        <v>511</v>
      </c>
      <c r="B661" s="1"/>
      <c r="C661" s="1"/>
      <c r="D661" s="1"/>
      <c r="E661" s="1"/>
      <c r="F661" s="1"/>
      <c r="G661" s="150"/>
      <c r="H661" s="150"/>
      <c r="I661" s="150"/>
    </row>
    <row r="662" spans="1:9" ht="12.75">
      <c r="A662" s="1" t="s">
        <v>512</v>
      </c>
      <c r="B662" s="1"/>
      <c r="C662" s="1"/>
      <c r="D662" s="1"/>
      <c r="E662" s="1"/>
      <c r="F662" s="1"/>
      <c r="G662" s="150"/>
      <c r="H662" s="150"/>
      <c r="I662" s="150"/>
    </row>
    <row r="663" spans="1:9" ht="12.75">
      <c r="A663" s="1"/>
      <c r="B663" s="1"/>
      <c r="C663" s="5"/>
      <c r="D663" s="5"/>
      <c r="E663" s="46" t="s">
        <v>314</v>
      </c>
      <c r="F663" s="1"/>
      <c r="G663" s="57"/>
      <c r="H663" s="57"/>
      <c r="I663" s="57"/>
    </row>
    <row r="664" spans="1:9" ht="12.75">
      <c r="A664" s="1"/>
      <c r="B664" s="1"/>
      <c r="C664" s="5"/>
      <c r="D664" s="5"/>
      <c r="E664" s="5" t="s">
        <v>452</v>
      </c>
      <c r="F664" s="1"/>
      <c r="G664" s="57"/>
      <c r="H664" s="57"/>
      <c r="I664" s="57"/>
    </row>
    <row r="665" spans="1:9" ht="12.75">
      <c r="A665" s="1"/>
      <c r="B665" s="1"/>
      <c r="C665" s="5"/>
      <c r="D665" s="5"/>
      <c r="E665" s="5" t="s">
        <v>358</v>
      </c>
      <c r="F665" s="1"/>
      <c r="G665" s="57"/>
      <c r="H665" s="57"/>
      <c r="I665" s="5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&amp;CStranica &amp;P</oddFooter>
  </headerFooter>
  <rowBreaks count="1" manualBreakCount="1">
    <brk id="108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Muzej</dc:creator>
  <cp:keywords/>
  <dc:description/>
  <cp:lastModifiedBy>user</cp:lastModifiedBy>
  <cp:lastPrinted>2009-11-10T12:54:11Z</cp:lastPrinted>
  <dcterms:created xsi:type="dcterms:W3CDTF">2009-03-31T09:39:58Z</dcterms:created>
  <dcterms:modified xsi:type="dcterms:W3CDTF">2009-11-10T18:16:36Z</dcterms:modified>
  <cp:category/>
  <cp:version/>
  <cp:contentType/>
  <cp:contentStatus/>
</cp:coreProperties>
</file>