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74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'List1'!$A$1:$N$88</definedName>
  </definedNames>
  <calcPr fullCalcOnLoad="1"/>
</workbook>
</file>

<file path=xl/sharedStrings.xml><?xml version="1.0" encoding="utf-8"?>
<sst xmlns="http://schemas.openxmlformats.org/spreadsheetml/2006/main" count="273" uniqueCount="183">
  <si>
    <t>Naziv
 cilja</t>
  </si>
  <si>
    <t>Naziv
 mjere</t>
  </si>
  <si>
    <t>Naziv programa/aktivnosti</t>
  </si>
  <si>
    <t>Plan 2016.</t>
  </si>
  <si>
    <t>Procjena 
2017.</t>
  </si>
  <si>
    <t>Procjena 
2018.</t>
  </si>
  <si>
    <t>Pokazatelj rezultata</t>
  </si>
  <si>
    <t>Ciljana 
vrijednost
2016.</t>
  </si>
  <si>
    <t>Odgovornost za provedbu mjere</t>
  </si>
  <si>
    <t>Program /aktivnost</t>
  </si>
  <si>
    <t>Ciljana 
vrijednost
2017.</t>
  </si>
  <si>
    <t>Ciljana 
vrijednost
2018.</t>
  </si>
  <si>
    <t>Općine Kistanje za 2016.godinu  sa projekcijom za 2017. i 2018.godinu</t>
  </si>
  <si>
    <t>Članak 1.</t>
  </si>
  <si>
    <t>Planom razvojnih programa definiraju se ciljevi i prioriteti razvoja Općine Kistanje povezani programskom i organizacijskom klasifikacijom proračuna.</t>
  </si>
  <si>
    <t>Članak 2.</t>
  </si>
  <si>
    <t>Članak 3.</t>
  </si>
  <si>
    <t>Planom razvojnih programa predviđeni su projekti i aktivnosti za koje su Proračunom osigurana sredstva u okviru razvojnih programa :</t>
  </si>
  <si>
    <t>PROGRAM  11</t>
  </si>
  <si>
    <t xml:space="preserve"> ORGANIZIRANJE I PROVOĐENJE ZAŠTITE I SPAŠAVANJA</t>
  </si>
  <si>
    <t>Broj intervencija</t>
  </si>
  <si>
    <t>Osnovna djelatnost DVD sv.Juraj,Kistanje</t>
  </si>
  <si>
    <t>A100111</t>
  </si>
  <si>
    <t>Ostale intelektualne usluge - konzultantske usluge</t>
  </si>
  <si>
    <t>Tekuće donacije - HGSS Šibenik</t>
  </si>
  <si>
    <t>Oprema za civilnu zaštitu</t>
  </si>
  <si>
    <t>T100112</t>
  </si>
  <si>
    <t xml:space="preserve"> Civilna zaštita</t>
  </si>
  <si>
    <t>Broj usluga,planova,nadzora</t>
  </si>
  <si>
    <t>Izvješća</t>
  </si>
  <si>
    <t>broj kompleta</t>
  </si>
  <si>
    <t>PROGRAM 12</t>
  </si>
  <si>
    <t>ODRŽAVANJE KOMUNALNE INFRASTRUKTURE</t>
  </si>
  <si>
    <t>Usluge tekućeg i invest. održ. - čišćenje snijega</t>
  </si>
  <si>
    <t>Usluge tekućeg i invest. održ. - ceste</t>
  </si>
  <si>
    <t>T100121</t>
  </si>
  <si>
    <t>T100122</t>
  </si>
  <si>
    <t>Sitni inventar - nabava klupa i druge urbane opreme</t>
  </si>
  <si>
    <t>Usluge tekućeg i invest.održavanja</t>
  </si>
  <si>
    <t>Usluge tekućeg i inv.održavanja - groblja i spomen ploče</t>
  </si>
  <si>
    <t>Usluge tek. i inv.održ.javnih površina - KP Kistanje</t>
  </si>
  <si>
    <t>Ostali nespom.građ.obj. - precrpnica</t>
  </si>
  <si>
    <t>održavanik km cesta</t>
  </si>
  <si>
    <t>1.000m</t>
  </si>
  <si>
    <t>545m</t>
  </si>
  <si>
    <t>broj km ceste</t>
  </si>
  <si>
    <t>brok klupa</t>
  </si>
  <si>
    <t>broj intervencija</t>
  </si>
  <si>
    <t>uredno izvršavanje ugovora</t>
  </si>
  <si>
    <t>PROGRAM  14</t>
  </si>
  <si>
    <t>Energija</t>
  </si>
  <si>
    <t>A100141</t>
  </si>
  <si>
    <t>količina el.energije</t>
  </si>
  <si>
    <t>urednost održavanja</t>
  </si>
  <si>
    <t>PROGRAM 15</t>
  </si>
  <si>
    <t>Komunalne usluge - taložnik</t>
  </si>
  <si>
    <t>Sanacija i održavanje septičkih jama</t>
  </si>
  <si>
    <t>Sanacija kanalizacijskog sustava</t>
  </si>
  <si>
    <t>A100151</t>
  </si>
  <si>
    <t>broj usluga pregleda/
intervencija</t>
  </si>
  <si>
    <t>broj  intervencija</t>
  </si>
  <si>
    <t>RAZVOJ I UPRAVLJANJE SUSTAVA VODOOPSKRBE,
 ODVODNJE I ZAŠTITE VODA</t>
  </si>
  <si>
    <t>PROGRAM 16</t>
  </si>
  <si>
    <t>ZAŠTITA OKOLIŠA</t>
  </si>
  <si>
    <t>K100161</t>
  </si>
  <si>
    <t>Oprema za ostale namjene - košare za smeće</t>
  </si>
  <si>
    <t>broj košara</t>
  </si>
  <si>
    <t>PROGRAM 17</t>
  </si>
  <si>
    <t>Odvoz otpada  na odlagalište i sanacija  divljih odlagališta</t>
  </si>
  <si>
    <t>Uslu. tekućeg i inv.održa.-planiranje terena odlagališta</t>
  </si>
  <si>
    <t>Sanacija divljih odlagališta na širem području općine Kistanje</t>
  </si>
  <si>
    <t>Odvoz glomaznog otpada</t>
  </si>
  <si>
    <t>Plan gospodarenja otpadom-ažuriranje</t>
  </si>
  <si>
    <t>A100171</t>
  </si>
  <si>
    <t>dva puta godišnje</t>
  </si>
  <si>
    <t>broj saniranih odlagališta</t>
  </si>
  <si>
    <t>broj odvoda</t>
  </si>
  <si>
    <t>novelacije</t>
  </si>
  <si>
    <t>PROGRAM 18</t>
  </si>
  <si>
    <t>KOMUNALNA INFRASTRUKTURA -IZGRADNJA</t>
  </si>
  <si>
    <t xml:space="preserve">Ceste - sanacija i moderniz.nerazavrstane ceste </t>
  </si>
  <si>
    <t>Prometnice i odvodnja u Novom naselju Kistanje 1 II.faza</t>
  </si>
  <si>
    <t>Ceste, želj. i sl. građ.objekti-Ulica Hrv. branitelja (nogostup)</t>
  </si>
  <si>
    <t>Uređenje Centra za posjetitelje</t>
  </si>
  <si>
    <t>Izgradnja vodovoda - Reljići</t>
  </si>
  <si>
    <t>Izgradnja ruralnog poduz.centra - inkubatora Krka Kistanje</t>
  </si>
  <si>
    <t>Izgradnja reciklažnog dvorišta</t>
  </si>
  <si>
    <t>K100181</t>
  </si>
  <si>
    <t>broj m cesta</t>
  </si>
  <si>
    <t>540m</t>
  </si>
  <si>
    <t>1.500m</t>
  </si>
  <si>
    <t>broj m cesta  i nogostupa</t>
  </si>
  <si>
    <t>300m xeaste  i 
600m nogostupa</t>
  </si>
  <si>
    <t>150 m ceste i
 300m nogostupa</t>
  </si>
  <si>
    <t xml:space="preserve">75m ceste  i
150 m
 nogostupa </t>
  </si>
  <si>
    <t>broj m  nogostupa</t>
  </si>
  <si>
    <t xml:space="preserve">2 x 600 m </t>
  </si>
  <si>
    <t>40% projektiranih
 radova</t>
  </si>
  <si>
    <t>20% projektiranih
 radova</t>
  </si>
  <si>
    <t xml:space="preserve">100% izvedeni  planirani radovi </t>
  </si>
  <si>
    <t>250 m zemljanih i
 vodoinstalaterskih radova</t>
  </si>
  <si>
    <t>100% izvedeni planirani
 radovi</t>
  </si>
  <si>
    <t>17% početnih 
planiranih -
početnih radova 
radova</t>
  </si>
  <si>
    <t>66,6%
 planiranih 
radova</t>
  </si>
  <si>
    <t>17% završnih
 planiranih
 radova</t>
  </si>
  <si>
    <t>100% izvedeni radovi</t>
  </si>
  <si>
    <t>33,3%  izvedeni
planirani radovi</t>
  </si>
  <si>
    <t>33,3%  izvedeni
radovi II.faza</t>
  </si>
  <si>
    <t>33,3%  izvedeni
završni  radovi</t>
  </si>
  <si>
    <t>PROGRAM 20</t>
  </si>
  <si>
    <t>PREDŠKOLSKI ODGOJ</t>
  </si>
  <si>
    <t>P100211</t>
  </si>
  <si>
    <t>Uredski materijal-školski pribor</t>
  </si>
  <si>
    <t>Tekuće donacije u novcu - OŠ Kistanje</t>
  </si>
  <si>
    <t>Igraonice za djecu i mladež</t>
  </si>
  <si>
    <t>broj djece</t>
  </si>
  <si>
    <t>broj učesnika/sadržaj</t>
  </si>
  <si>
    <t>100% plan</t>
  </si>
  <si>
    <t>PROGRAM 21</t>
  </si>
  <si>
    <t>OSNOVNO I SREDNJOŠKOLSKO OBRAZOVANJE</t>
  </si>
  <si>
    <t>Ostale naknade građan.i kućanst.iz proračuna</t>
  </si>
  <si>
    <t>A100231</t>
  </si>
  <si>
    <t xml:space="preserve">broj učenika putnika </t>
  </si>
  <si>
    <t>Ostale naknade građan.i kućanst.iz proračuna-troškovi prijevoza 
srednjoškolaca</t>
  </si>
  <si>
    <t>PROGRAM 22</t>
  </si>
  <si>
    <t>POTICANJE MJERA DEMOGRAFSKE OBNOVE</t>
  </si>
  <si>
    <t>25 putnika</t>
  </si>
  <si>
    <t>broj novorođene djece</t>
  </si>
  <si>
    <t>PROGRAM 26</t>
  </si>
  <si>
    <t>SOCIJALNA SKRB</t>
  </si>
  <si>
    <t>Naknade građanima i kućanstvima - pogrebni troškovi</t>
  </si>
  <si>
    <t>Naknade građanima i kućanstvima u novcu-jednokratna pomoć</t>
  </si>
  <si>
    <t>broj korisnika</t>
  </si>
  <si>
    <t>broj dodijeljenih pomoći</t>
  </si>
  <si>
    <t>A100271</t>
  </si>
  <si>
    <t>A100272</t>
  </si>
  <si>
    <t>PROGRAM 27</t>
  </si>
  <si>
    <t>Komunalne usluge (deratizacija)</t>
  </si>
  <si>
    <t>Zdravstvene i veterinarske usluge</t>
  </si>
  <si>
    <t>Usluge nadzora za provedbu deratizacije</t>
  </si>
  <si>
    <t>A100281</t>
  </si>
  <si>
    <t>proljeće/jesen</t>
  </si>
  <si>
    <t>1+1</t>
  </si>
  <si>
    <t>broj nadzora</t>
  </si>
  <si>
    <t>PROGRAM 23</t>
  </si>
  <si>
    <t>PROMICANJE KULTURE</t>
  </si>
  <si>
    <t>Tekuće donacije u novcu - udruge</t>
  </si>
  <si>
    <t>Tekuće donacije u novcu -  vjerske zajednice</t>
  </si>
  <si>
    <t>Tekuće donacije u novcu - braniteljska udruga</t>
  </si>
  <si>
    <t>A100241</t>
  </si>
  <si>
    <t>programi udruga koje djeluju
 na području Općine Kistanje</t>
  </si>
  <si>
    <t>uključenost vjerskih zajednica 
u stabilnost lokalne zajednice</t>
  </si>
  <si>
    <t>uključenost udruge u život
 lokalne zajednice</t>
  </si>
  <si>
    <t>RAZVOJ SPORTA I REKREACIJE</t>
  </si>
  <si>
    <t>Usluge tekućeg i investicijskog održavanja športskih objekata</t>
  </si>
  <si>
    <t>Tekuće donacije u novcu sportskim udrugama i društvima</t>
  </si>
  <si>
    <t>A100251</t>
  </si>
  <si>
    <t>uredno održavano 
nogometno igralište</t>
  </si>
  <si>
    <t>Nogometnu klub "Janjevo",
Kistanje</t>
  </si>
  <si>
    <t>Zaštita
 i
 spašavanje</t>
  </si>
  <si>
    <t>Javne 
potrebe
 u kulturi</t>
  </si>
  <si>
    <t>Javne
 potrebe 
u sportu</t>
  </si>
  <si>
    <t>Jedinstveni upravni  odjel</t>
  </si>
  <si>
    <t>Održavanje komunalne infrastrukture</t>
  </si>
  <si>
    <t>Komunalna i
 turistička infrastruktura
-izgradnja</t>
  </si>
  <si>
    <t>Razvoj lokalne zajednice</t>
  </si>
  <si>
    <t>Općinsko vijeće Općine Kistanje</t>
  </si>
  <si>
    <t>Predsjednik
Marko Sladaković</t>
  </si>
  <si>
    <t>I. Izmjene 2016.</t>
  </si>
  <si>
    <t>Oprema za ostale namjene - kontejneri</t>
  </si>
  <si>
    <t>Mobilno reciklažno dvorište</t>
  </si>
  <si>
    <t>ZAŠTITA,OČUVANJE I UNAPRJEĐENJE ZDRAVLJA</t>
  </si>
  <si>
    <t>Pomoć u novcu (ogrjev)</t>
  </si>
  <si>
    <t>ODRŽAVANJE JAVNE RASVJETE</t>
  </si>
  <si>
    <t>PROGRAM 24</t>
  </si>
  <si>
    <t>KLASA:400-06/16-01/4</t>
  </si>
  <si>
    <t>URBROJ: 2182/16-01-16-1</t>
  </si>
  <si>
    <t xml:space="preserve">Na temelju članka 39.Zakona o proračunu ("Narodne novine",broj 87/08,136/12) i članka 32. Statuta Općine Kistanje ("Službeni vjesnik Šibensko-kninske županije" br.8/09,15/10,4/13) ,Općinsko vijeće Općine Kistanje na 23.sjednici od __.prosinca  2016.g.,donosi </t>
  </si>
  <si>
    <t xml:space="preserve">II. IZMJENE PLANA RAZVOJNIH PROGRAMA </t>
  </si>
  <si>
    <t>II.Izmjene 2016.</t>
  </si>
  <si>
    <t xml:space="preserve">
Glavni ciljevi razvojnih programa Općine Kistanje su osiguranje preduvjeta za razvoj Općine Kistanje kao  turističke destinacije, osiguranje najviših standarda stanovništva za objektima komunalne 
infrastrukture (ceste,voda,struja,kanalizacija) i potreba stanovništva u zadovoljavanju javnih potreba u kulturi, sportu, predškolskom odgoju i obrazovanju, socijalnim potrebama</t>
  </si>
  <si>
    <t>II. Izmjene Plana razvojnih programa  za razdoblje 2016. do 2018.godine  stupa na snagu prvog dana nakon objave u  "Službenom vjesniku Šibensko-kninske županije", a primjenjuje se od 01.01.2016.g.</t>
  </si>
  <si>
    <t>Kistanje,__.prosinca 2016. godine.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</si>
</sst>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0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0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0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5" borderId="0" applyNumberFormat="0" applyBorder="0" applyAlignment="0" applyProtection="0"/>
    <xf numFmtId="0" fontId="29" fillId="16" borderId="0" applyNumberFormat="0" applyBorder="0" applyAlignment="0" applyProtection="0"/>
    <xf numFmtId="0" fontId="0" fillId="11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20" borderId="0" applyNumberFormat="0" applyBorder="0" applyAlignment="0" applyProtection="0"/>
    <xf numFmtId="0" fontId="30" fillId="21" borderId="0" applyNumberFormat="0" applyBorder="0" applyAlignment="0" applyProtection="0"/>
    <xf numFmtId="0" fontId="2" fillId="13" borderId="0" applyNumberFormat="0" applyBorder="0" applyAlignment="0" applyProtection="0"/>
    <xf numFmtId="0" fontId="30" fillId="14" borderId="0" applyNumberFormat="0" applyBorder="0" applyAlignment="0" applyProtection="0"/>
    <xf numFmtId="0" fontId="2" fillId="14" borderId="0" applyNumberFormat="0" applyBorder="0" applyAlignment="0" applyProtection="0"/>
    <xf numFmtId="0" fontId="30" fillId="22" borderId="0" applyNumberFormat="0" applyBorder="0" applyAlignment="0" applyProtection="0"/>
    <xf numFmtId="0" fontId="2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25" borderId="0" applyNumberFormat="0" applyBorder="0" applyAlignment="0" applyProtection="0"/>
    <xf numFmtId="0" fontId="0" fillId="26" borderId="1" applyNumberFormat="0" applyFont="0" applyAlignment="0" applyProtection="0"/>
    <xf numFmtId="0" fontId="1" fillId="27" borderId="2" applyNumberFormat="0" applyFont="0" applyAlignment="0" applyProtection="0"/>
    <xf numFmtId="0" fontId="1" fillId="27" borderId="2" applyNumberFormat="0" applyFont="0" applyAlignment="0" applyProtection="0"/>
    <xf numFmtId="0" fontId="31" fillId="28" borderId="0" applyNumberFormat="0" applyBorder="0" applyAlignment="0" applyProtection="0"/>
    <xf numFmtId="0" fontId="3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30" fillId="35" borderId="0" applyNumberFormat="0" applyBorder="0" applyAlignment="0" applyProtection="0"/>
    <xf numFmtId="0" fontId="2" fillId="22" borderId="0" applyNumberFormat="0" applyBorder="0" applyAlignment="0" applyProtection="0"/>
    <xf numFmtId="0" fontId="30" fillId="36" borderId="0" applyNumberFormat="0" applyBorder="0" applyAlignment="0" applyProtection="0"/>
    <xf numFmtId="0" fontId="2" fillId="24" borderId="0" applyNumberFormat="0" applyBorder="0" applyAlignment="0" applyProtection="0"/>
    <xf numFmtId="0" fontId="30" fillId="37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3" applyNumberFormat="0" applyAlignment="0" applyProtection="0"/>
    <xf numFmtId="0" fontId="4" fillId="40" borderId="4" applyNumberFormat="0" applyAlignment="0" applyProtection="0"/>
    <xf numFmtId="0" fontId="33" fillId="39" borderId="5" applyNumberFormat="0" applyAlignment="0" applyProtection="0"/>
    <xf numFmtId="0" fontId="5" fillId="40" borderId="6" applyNumberFormat="0" applyAlignment="0" applyProtection="0"/>
    <xf numFmtId="0" fontId="34" fillId="41" borderId="0" applyNumberFormat="0" applyBorder="0" applyAlignment="0" applyProtection="0"/>
    <xf numFmtId="0" fontId="6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8" fillId="0" borderId="8" applyNumberFormat="0" applyFill="0" applyAlignment="0" applyProtection="0"/>
    <xf numFmtId="0" fontId="37" fillId="0" borderId="9" applyNumberFormat="0" applyFill="0" applyAlignment="0" applyProtection="0"/>
    <xf numFmtId="0" fontId="9" fillId="0" borderId="10" applyNumberFormat="0" applyFill="0" applyAlignment="0" applyProtection="0"/>
    <xf numFmtId="0" fontId="38" fillId="0" borderId="11" applyNumberFormat="0" applyFill="0" applyAlignment="0" applyProtection="0"/>
    <xf numFmtId="0" fontId="10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11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3" applyNumberFormat="0" applyFill="0" applyAlignment="0" applyProtection="0"/>
    <xf numFmtId="0" fontId="12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41" fillId="44" borderId="15" applyNumberFormat="0" applyAlignment="0" applyProtection="0"/>
    <xf numFmtId="0" fontId="13" fillId="45" borderId="16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6" fillId="0" borderId="18" applyNumberFormat="0" applyFill="0" applyAlignment="0" applyProtection="0"/>
    <xf numFmtId="0" fontId="45" fillId="46" borderId="5" applyNumberFormat="0" applyAlignment="0" applyProtection="0"/>
    <xf numFmtId="0" fontId="17" fillId="9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9" xfId="0" applyFont="1" applyBorder="1" applyAlignment="1">
      <alignment wrapText="1"/>
    </xf>
    <xf numFmtId="0" fontId="16" fillId="0" borderId="19" xfId="0" applyFont="1" applyBorder="1" applyAlignment="1">
      <alignment/>
    </xf>
    <xf numFmtId="0" fontId="19" fillId="0" borderId="19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87" applyFont="1" applyAlignment="1">
      <alignment horizontal="left"/>
      <protection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20" xfId="0" applyFont="1" applyBorder="1" applyAlignment="1">
      <alignment horizontal="center" vertical="center" textRotation="255" wrapText="1"/>
    </xf>
    <xf numFmtId="0" fontId="21" fillId="0" borderId="21" xfId="0" applyFont="1" applyBorder="1" applyAlignment="1">
      <alignment horizontal="center" vertical="center" textRotation="255" wrapText="1"/>
    </xf>
    <xf numFmtId="0" fontId="25" fillId="0" borderId="19" xfId="0" applyFont="1" applyBorder="1" applyAlignment="1">
      <alignment wrapText="1"/>
    </xf>
    <xf numFmtId="0" fontId="25" fillId="0" borderId="19" xfId="0" applyFont="1" applyBorder="1" applyAlignment="1">
      <alignment/>
    </xf>
    <xf numFmtId="0" fontId="26" fillId="0" borderId="19" xfId="0" applyFont="1" applyBorder="1" applyAlignment="1">
      <alignment wrapText="1"/>
    </xf>
    <xf numFmtId="0" fontId="25" fillId="0" borderId="22" xfId="0" applyFont="1" applyBorder="1" applyAlignment="1">
      <alignment horizontal="center" vertical="center" textRotation="255" wrapText="1"/>
    </xf>
    <xf numFmtId="0" fontId="26" fillId="25" borderId="19" xfId="0" applyFont="1" applyFill="1" applyBorder="1" applyAlignment="1">
      <alignment/>
    </xf>
    <xf numFmtId="2" fontId="27" fillId="25" borderId="19" xfId="88" applyNumberFormat="1" applyFont="1" applyFill="1" applyBorder="1" applyAlignment="1" applyProtection="1">
      <alignment horizontal="left"/>
      <protection locked="0"/>
    </xf>
    <xf numFmtId="3" fontId="27" fillId="25" borderId="19" xfId="88" applyNumberFormat="1" applyFont="1" applyFill="1" applyBorder="1" applyAlignment="1" applyProtection="1">
      <alignment/>
      <protection locked="0"/>
    </xf>
    <xf numFmtId="0" fontId="25" fillId="0" borderId="23" xfId="0" applyFont="1" applyBorder="1" applyAlignment="1">
      <alignment horizontal="center" vertical="center" textRotation="255"/>
    </xf>
    <xf numFmtId="0" fontId="28" fillId="47" borderId="19" xfId="88" applyFont="1" applyFill="1" applyBorder="1" applyAlignment="1" applyProtection="1">
      <alignment horizontal="right"/>
      <protection locked="0"/>
    </xf>
    <xf numFmtId="3" fontId="27" fillId="0" borderId="19" xfId="88" applyNumberFormat="1" applyFont="1" applyFill="1" applyBorder="1" applyAlignment="1" applyProtection="1">
      <alignment/>
      <protection locked="0"/>
    </xf>
    <xf numFmtId="0" fontId="27" fillId="38" borderId="19" xfId="88" applyFont="1" applyFill="1" applyBorder="1" applyAlignment="1" applyProtection="1">
      <alignment/>
      <protection locked="0"/>
    </xf>
    <xf numFmtId="0" fontId="27" fillId="25" borderId="19" xfId="0" applyFont="1" applyFill="1" applyBorder="1" applyAlignment="1">
      <alignment/>
    </xf>
    <xf numFmtId="3" fontId="27" fillId="25" borderId="19" xfId="0" applyNumberFormat="1" applyFont="1" applyFill="1" applyBorder="1" applyAlignment="1">
      <alignment/>
    </xf>
    <xf numFmtId="0" fontId="28" fillId="0" borderId="19" xfId="88" applyFont="1" applyBorder="1" applyAlignment="1" applyProtection="1">
      <alignment/>
      <protection locked="0"/>
    </xf>
    <xf numFmtId="3" fontId="28" fillId="0" borderId="19" xfId="88" applyNumberFormat="1" applyFont="1" applyFill="1" applyBorder="1" applyAlignment="1" applyProtection="1">
      <alignment/>
      <protection locked="0"/>
    </xf>
    <xf numFmtId="0" fontId="25" fillId="0" borderId="24" xfId="0" applyFont="1" applyBorder="1" applyAlignment="1">
      <alignment horizontal="center" vertical="center" textRotation="255"/>
    </xf>
    <xf numFmtId="0" fontId="26" fillId="0" borderId="19" xfId="0" applyFont="1" applyBorder="1" applyAlignment="1">
      <alignment/>
    </xf>
    <xf numFmtId="0" fontId="27" fillId="25" borderId="0" xfId="88" applyFont="1" applyFill="1" applyBorder="1" applyAlignment="1" applyProtection="1">
      <alignment/>
      <protection locked="0"/>
    </xf>
    <xf numFmtId="3" fontId="26" fillId="25" borderId="19" xfId="0" applyNumberFormat="1" applyFont="1" applyFill="1" applyBorder="1" applyAlignment="1">
      <alignment/>
    </xf>
    <xf numFmtId="0" fontId="25" fillId="0" borderId="23" xfId="0" applyFont="1" applyBorder="1" applyAlignment="1">
      <alignment horizontal="center" vertical="center" textRotation="255" wrapText="1"/>
    </xf>
    <xf numFmtId="0" fontId="25" fillId="0" borderId="19" xfId="0" applyFont="1" applyBorder="1" applyAlignment="1">
      <alignment horizontal="right"/>
    </xf>
    <xf numFmtId="0" fontId="28" fillId="0" borderId="24" xfId="88" applyFont="1" applyBorder="1" applyAlignment="1" applyProtection="1">
      <alignment/>
      <protection locked="0"/>
    </xf>
    <xf numFmtId="3" fontId="27" fillId="0" borderId="24" xfId="88" applyNumberFormat="1" applyFont="1" applyFill="1" applyBorder="1" applyAlignment="1" applyProtection="1">
      <alignment/>
      <protection locked="0"/>
    </xf>
    <xf numFmtId="3" fontId="28" fillId="0" borderId="24" xfId="88" applyNumberFormat="1" applyFont="1" applyFill="1" applyBorder="1" applyAlignment="1" applyProtection="1">
      <alignment/>
      <protection locked="0"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9" fontId="25" fillId="0" borderId="19" xfId="0" applyNumberFormat="1" applyFont="1" applyBorder="1" applyAlignment="1">
      <alignment/>
    </xf>
    <xf numFmtId="0" fontId="28" fillId="47" borderId="0" xfId="88" applyFont="1" applyFill="1" applyAlignment="1" applyProtection="1">
      <alignment horizontal="right"/>
      <protection locked="0"/>
    </xf>
    <xf numFmtId="0" fontId="27" fillId="25" borderId="19" xfId="88" applyFont="1" applyFill="1" applyBorder="1" applyAlignment="1" applyProtection="1">
      <alignment/>
      <protection locked="0"/>
    </xf>
    <xf numFmtId="0" fontId="25" fillId="25" borderId="19" xfId="0" applyFont="1" applyFill="1" applyBorder="1" applyAlignment="1">
      <alignment/>
    </xf>
    <xf numFmtId="0" fontId="28" fillId="0" borderId="25" xfId="88" applyFont="1" applyBorder="1" applyAlignment="1" applyProtection="1">
      <alignment/>
      <protection locked="0"/>
    </xf>
    <xf numFmtId="3" fontId="27" fillId="47" borderId="19" xfId="88" applyNumberFormat="1" applyFont="1" applyFill="1" applyBorder="1" applyAlignment="1" applyProtection="1">
      <alignment/>
      <protection locked="0"/>
    </xf>
    <xf numFmtId="3" fontId="28" fillId="47" borderId="19" xfId="88" applyNumberFormat="1" applyFont="1" applyFill="1" applyBorder="1" applyAlignment="1" applyProtection="1">
      <alignment/>
      <protection locked="0"/>
    </xf>
    <xf numFmtId="0" fontId="25" fillId="47" borderId="19" xfId="0" applyFont="1" applyFill="1" applyBorder="1" applyAlignment="1">
      <alignment/>
    </xf>
    <xf numFmtId="9" fontId="25" fillId="47" borderId="19" xfId="0" applyNumberFormat="1" applyFont="1" applyFill="1" applyBorder="1" applyAlignment="1">
      <alignment/>
    </xf>
    <xf numFmtId="0" fontId="25" fillId="47" borderId="19" xfId="0" applyFont="1" applyFill="1" applyBorder="1" applyAlignment="1">
      <alignment wrapText="1"/>
    </xf>
    <xf numFmtId="0" fontId="26" fillId="25" borderId="25" xfId="0" applyFont="1" applyFill="1" applyBorder="1" applyAlignment="1">
      <alignment horizontal="left" wrapText="1"/>
    </xf>
    <xf numFmtId="3" fontId="26" fillId="25" borderId="19" xfId="0" applyNumberFormat="1" applyFont="1" applyFill="1" applyBorder="1" applyAlignment="1">
      <alignment horizontal="right"/>
    </xf>
    <xf numFmtId="0" fontId="28" fillId="47" borderId="0" xfId="88" applyFont="1" applyFill="1" applyBorder="1" applyAlignment="1" applyProtection="1">
      <alignment horizontal="right"/>
      <protection locked="0"/>
    </xf>
    <xf numFmtId="0" fontId="25" fillId="47" borderId="19" xfId="0" applyFont="1" applyFill="1" applyBorder="1" applyAlignment="1">
      <alignment horizontal="left"/>
    </xf>
    <xf numFmtId="0" fontId="25" fillId="47" borderId="19" xfId="0" applyFont="1" applyFill="1" applyBorder="1" applyAlignment="1">
      <alignment horizontal="right"/>
    </xf>
    <xf numFmtId="3" fontId="25" fillId="47" borderId="19" xfId="0" applyNumberFormat="1" applyFont="1" applyFill="1" applyBorder="1" applyAlignment="1">
      <alignment horizontal="right"/>
    </xf>
    <xf numFmtId="0" fontId="27" fillId="38" borderId="0" xfId="88" applyFont="1" applyFill="1" applyAlignment="1" applyProtection="1">
      <alignment/>
      <protection locked="0"/>
    </xf>
    <xf numFmtId="0" fontId="25" fillId="0" borderId="24" xfId="0" applyFont="1" applyBorder="1" applyAlignment="1">
      <alignment horizontal="center" vertical="center" textRotation="255" wrapText="1"/>
    </xf>
    <xf numFmtId="0" fontId="27" fillId="38" borderId="0" xfId="88" applyFont="1" applyFill="1" applyBorder="1" applyAlignment="1" applyProtection="1">
      <alignment/>
      <protection locked="0"/>
    </xf>
    <xf numFmtId="3" fontId="27" fillId="25" borderId="24" xfId="88" applyNumberFormat="1" applyFont="1" applyFill="1" applyBorder="1" applyAlignment="1" applyProtection="1">
      <alignment/>
      <protection locked="0"/>
    </xf>
    <xf numFmtId="3" fontId="25" fillId="0" borderId="19" xfId="0" applyNumberFormat="1" applyFont="1" applyBorder="1" applyAlignment="1">
      <alignment horizontal="right"/>
    </xf>
    <xf numFmtId="0" fontId="25" fillId="0" borderId="19" xfId="0" applyFont="1" applyBorder="1" applyAlignment="1">
      <alignment horizontal="right" wrapText="1"/>
    </xf>
    <xf numFmtId="9" fontId="25" fillId="0" borderId="19" xfId="0" applyNumberFormat="1" applyFont="1" applyBorder="1" applyAlignment="1">
      <alignment horizontal="right"/>
    </xf>
    <xf numFmtId="0" fontId="25" fillId="0" borderId="24" xfId="0" applyFont="1" applyBorder="1" applyAlignment="1">
      <alignment horizontal="center" vertical="center" textRotation="255"/>
    </xf>
    <xf numFmtId="0" fontId="26" fillId="25" borderId="19" xfId="0" applyFont="1" applyFill="1" applyBorder="1" applyAlignment="1">
      <alignment horizontal="right"/>
    </xf>
    <xf numFmtId="0" fontId="28" fillId="47" borderId="19" xfId="0" applyFont="1" applyFill="1" applyBorder="1" applyAlignment="1" applyProtection="1">
      <alignment horizontal="right"/>
      <protection locked="0"/>
    </xf>
    <xf numFmtId="3" fontId="27" fillId="0" borderId="19" xfId="0" applyNumberFormat="1" applyFont="1" applyFill="1" applyBorder="1" applyAlignment="1" applyProtection="1">
      <alignment/>
      <protection locked="0"/>
    </xf>
    <xf numFmtId="3" fontId="28" fillId="0" borderId="19" xfId="0" applyNumberFormat="1" applyFont="1" applyFill="1" applyBorder="1" applyAlignment="1" applyProtection="1">
      <alignment/>
      <protection locked="0"/>
    </xf>
    <xf numFmtId="0" fontId="28" fillId="0" borderId="19" xfId="0" applyFont="1" applyBorder="1" applyAlignment="1" applyProtection="1">
      <alignment/>
      <protection locked="0"/>
    </xf>
    <xf numFmtId="3" fontId="27" fillId="0" borderId="24" xfId="0" applyNumberFormat="1" applyFont="1" applyFill="1" applyBorder="1" applyAlignment="1" applyProtection="1">
      <alignment/>
      <protection locked="0"/>
    </xf>
    <xf numFmtId="3" fontId="28" fillId="0" borderId="24" xfId="0" applyNumberFormat="1" applyFont="1" applyFill="1" applyBorder="1" applyAlignment="1" applyProtection="1">
      <alignment/>
      <protection locked="0"/>
    </xf>
    <xf numFmtId="0" fontId="28" fillId="0" borderId="19" xfId="0" applyFont="1" applyFill="1" applyBorder="1" applyAlignment="1" applyProtection="1">
      <alignment horizontal="right"/>
      <protection locked="0"/>
    </xf>
    <xf numFmtId="3" fontId="27" fillId="47" borderId="24" xfId="0" applyNumberFormat="1" applyFont="1" applyFill="1" applyBorder="1" applyAlignment="1" applyProtection="1">
      <alignment/>
      <protection locked="0"/>
    </xf>
    <xf numFmtId="3" fontId="28" fillId="47" borderId="24" xfId="0" applyNumberFormat="1" applyFont="1" applyFill="1" applyBorder="1" applyAlignment="1" applyProtection="1">
      <alignment/>
      <protection locked="0"/>
    </xf>
    <xf numFmtId="0" fontId="27" fillId="25" borderId="0" xfId="0" applyFont="1" applyFill="1" applyBorder="1" applyAlignment="1" applyProtection="1">
      <alignment/>
      <protection locked="0"/>
    </xf>
    <xf numFmtId="3" fontId="27" fillId="25" borderId="19" xfId="0" applyNumberFormat="1" applyFont="1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 horizontal="right"/>
      <protection locked="0"/>
    </xf>
  </cellXfs>
  <cellStyles count="95">
    <cellStyle name="Normal" xfId="0"/>
    <cellStyle name="20% - Isticanje1" xfId="15"/>
    <cellStyle name="20% - Isticanje1 2" xfId="16"/>
    <cellStyle name="20% - Isticanje2" xfId="17"/>
    <cellStyle name="20% - Isticanje2 2" xfId="18"/>
    <cellStyle name="20% - Isticanje3" xfId="19"/>
    <cellStyle name="20% - Isticanje3 2" xfId="20"/>
    <cellStyle name="20% - Isticanje4" xfId="21"/>
    <cellStyle name="20% - Isticanje4 2" xfId="22"/>
    <cellStyle name="20% - Isticanje5" xfId="23"/>
    <cellStyle name="20% - Isticanje5 2" xfId="24"/>
    <cellStyle name="20% - Isticanje6" xfId="25"/>
    <cellStyle name="20% - Isticanje6 2" xfId="26"/>
    <cellStyle name="40% - Isticanje1" xfId="27"/>
    <cellStyle name="40% - Isticanje1 2" xfId="28"/>
    <cellStyle name="40% - Isticanje2" xfId="29"/>
    <cellStyle name="40% - Isticanje2 2" xfId="30"/>
    <cellStyle name="40% - Isticanje3" xfId="31"/>
    <cellStyle name="40% - Isticanje3 2" xfId="32"/>
    <cellStyle name="40% - Isticanje4" xfId="33"/>
    <cellStyle name="40% - Isticanje4 2" xfId="34"/>
    <cellStyle name="40% - Isticanje5" xfId="35"/>
    <cellStyle name="40% - Isticanje5 2" xfId="36"/>
    <cellStyle name="40% - Isticanje6" xfId="37"/>
    <cellStyle name="40% - Isticanje6 2" xfId="38"/>
    <cellStyle name="60% - Isticanje1" xfId="39"/>
    <cellStyle name="60% - Isticanje1 2" xfId="40"/>
    <cellStyle name="60% - Isticanje2" xfId="41"/>
    <cellStyle name="60% - Isticanje2 2" xfId="42"/>
    <cellStyle name="60% - Isticanje3" xfId="43"/>
    <cellStyle name="60% - Isticanje3 2" xfId="44"/>
    <cellStyle name="60% - Isticanje4" xfId="45"/>
    <cellStyle name="60% - Isticanje4 2" xfId="46"/>
    <cellStyle name="60% - Isticanje5" xfId="47"/>
    <cellStyle name="60% - Isticanje5 2" xfId="48"/>
    <cellStyle name="60% - Isticanje6" xfId="49"/>
    <cellStyle name="60% - Isticanje6 2" xfId="50"/>
    <cellStyle name="Bilješka" xfId="51"/>
    <cellStyle name="Bilješka 2" xfId="52"/>
    <cellStyle name="Bilješka 3" xfId="53"/>
    <cellStyle name="Dobro" xfId="54"/>
    <cellStyle name="Dobro 2" xfId="55"/>
    <cellStyle name="Hyperlink" xfId="56"/>
    <cellStyle name="Isticanje1" xfId="57"/>
    <cellStyle name="Isticanje1 2" xfId="58"/>
    <cellStyle name="Isticanje2" xfId="59"/>
    <cellStyle name="Isticanje2 2" xfId="60"/>
    <cellStyle name="Isticanje3" xfId="61"/>
    <cellStyle name="Isticanje3 2" xfId="62"/>
    <cellStyle name="Isticanje4" xfId="63"/>
    <cellStyle name="Isticanje4 2" xfId="64"/>
    <cellStyle name="Isticanje5" xfId="65"/>
    <cellStyle name="Isticanje5 2" xfId="66"/>
    <cellStyle name="Isticanje6" xfId="67"/>
    <cellStyle name="Isticanje6 2" xfId="68"/>
    <cellStyle name="Izlaz" xfId="69"/>
    <cellStyle name="Izlaz 2" xfId="70"/>
    <cellStyle name="Izračun" xfId="71"/>
    <cellStyle name="Izračun 2" xfId="72"/>
    <cellStyle name="Loše" xfId="73"/>
    <cellStyle name="Loše 2" xfId="74"/>
    <cellStyle name="Naslov" xfId="75"/>
    <cellStyle name="Naslov 1" xfId="76"/>
    <cellStyle name="Naslov 1 2" xfId="77"/>
    <cellStyle name="Naslov 2" xfId="78"/>
    <cellStyle name="Naslov 2 2" xfId="79"/>
    <cellStyle name="Naslov 3" xfId="80"/>
    <cellStyle name="Naslov 3 2" xfId="81"/>
    <cellStyle name="Naslov 4" xfId="82"/>
    <cellStyle name="Naslov 4 2" xfId="83"/>
    <cellStyle name="Naslov 5" xfId="84"/>
    <cellStyle name="Neutralno" xfId="85"/>
    <cellStyle name="Neutralno 2" xfId="86"/>
    <cellStyle name="Normalno 2" xfId="87"/>
    <cellStyle name="Normalno 3" xfId="88"/>
    <cellStyle name="Percent" xfId="89"/>
    <cellStyle name="Postotak 2" xfId="90"/>
    <cellStyle name="Postotak 3" xfId="91"/>
    <cellStyle name="Povezana ćelija" xfId="92"/>
    <cellStyle name="Povezana ćelija 2" xfId="93"/>
    <cellStyle name="Followed Hyperlink" xfId="94"/>
    <cellStyle name="Provjera ćelije" xfId="95"/>
    <cellStyle name="Provjera ćelije 2" xfId="96"/>
    <cellStyle name="Tekst objašnjenja" xfId="97"/>
    <cellStyle name="Tekst objašnjenja 2" xfId="98"/>
    <cellStyle name="Tekst upozorenja" xfId="99"/>
    <cellStyle name="Tekst upozorenja 2" xfId="100"/>
    <cellStyle name="Ukupni zbroj" xfId="101"/>
    <cellStyle name="Ukupni zbroj 2" xfId="102"/>
    <cellStyle name="Unos" xfId="103"/>
    <cellStyle name="Unos 2" xfId="104"/>
    <cellStyle name="Currency" xfId="105"/>
    <cellStyle name="Currency [0]" xfId="106"/>
    <cellStyle name="Comma" xfId="107"/>
    <cellStyle name="Comma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="84" zoomScaleNormal="84" zoomScalePageLayoutView="0" workbookViewId="0" topLeftCell="A1">
      <selection activeCell="A14" sqref="A14:IV14"/>
    </sheetView>
  </sheetViews>
  <sheetFormatPr defaultColWidth="9.140625" defaultRowHeight="15"/>
  <cols>
    <col min="1" max="1" width="9.28125" style="0" customWidth="1"/>
    <col min="2" max="2" width="13.28125" style="0" customWidth="1"/>
    <col min="3" max="3" width="13.00390625" style="0" customWidth="1"/>
    <col min="4" max="4" width="50.140625" style="0" customWidth="1"/>
    <col min="5" max="6" width="10.421875" style="0" customWidth="1"/>
    <col min="7" max="7" width="9.8515625" style="0" customWidth="1"/>
    <col min="8" max="8" width="9.140625" style="0" customWidth="1"/>
    <col min="9" max="9" width="8.140625" style="0" customWidth="1"/>
    <col min="10" max="10" width="25.7109375" style="0" customWidth="1"/>
    <col min="11" max="11" width="12.8515625" style="0" customWidth="1"/>
    <col min="12" max="12" width="11.8515625" style="0" customWidth="1"/>
    <col min="13" max="13" width="12.7109375" style="0" customWidth="1"/>
    <col min="14" max="14" width="26.8515625" style="0" customWidth="1"/>
  </cols>
  <sheetData>
    <row r="1" spans="1:14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5">
      <c r="A2" s="11" t="s">
        <v>177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2" customFormat="1" ht="14.25">
      <c r="A4" s="12" t="s">
        <v>178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2" customFormat="1" ht="14.25">
      <c r="A5" s="12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s="1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1" customFormat="1" ht="15">
      <c r="A7" s="12" t="s">
        <v>13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s="1" customFormat="1" ht="15">
      <c r="A8" s="13" t="s">
        <v>14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s="1" customFormat="1" ht="15">
      <c r="A10" s="12" t="s">
        <v>15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s="1" customFormat="1" ht="28.5" customHeight="1">
      <c r="A11" s="14" t="s">
        <v>180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s="1" customFormat="1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s="1" customFormat="1" ht="15">
      <c r="A13" s="12" t="s">
        <v>16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s="1" customFormat="1" ht="1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s="1" customFormat="1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s="3" customFormat="1" ht="36.75">
      <c r="A16" s="7" t="s">
        <v>0</v>
      </c>
      <c r="B16" s="17" t="s">
        <v>1</v>
      </c>
      <c r="C16" s="17" t="s">
        <v>9</v>
      </c>
      <c r="D16" s="18" t="s">
        <v>2</v>
      </c>
      <c r="E16" s="18" t="s">
        <v>3</v>
      </c>
      <c r="F16" s="19" t="s">
        <v>168</v>
      </c>
      <c r="G16" s="19" t="s">
        <v>179</v>
      </c>
      <c r="H16" s="17" t="s">
        <v>4</v>
      </c>
      <c r="I16" s="17" t="s">
        <v>5</v>
      </c>
      <c r="J16" s="17" t="s">
        <v>6</v>
      </c>
      <c r="K16" s="17" t="s">
        <v>7</v>
      </c>
      <c r="L16" s="17" t="s">
        <v>10</v>
      </c>
      <c r="M16" s="17" t="s">
        <v>11</v>
      </c>
      <c r="N16" s="17" t="s">
        <v>8</v>
      </c>
    </row>
    <row r="17" spans="1:14" s="8" customFormat="1" ht="22.5" customHeight="1">
      <c r="A17" s="15" t="s">
        <v>165</v>
      </c>
      <c r="B17" s="20" t="s">
        <v>159</v>
      </c>
      <c r="C17" s="21" t="s">
        <v>18</v>
      </c>
      <c r="D17" s="22" t="s">
        <v>19</v>
      </c>
      <c r="E17" s="23">
        <v>200000</v>
      </c>
      <c r="F17" s="23">
        <f>F18</f>
        <v>200000</v>
      </c>
      <c r="G17" s="23"/>
      <c r="H17" s="23">
        <v>200000</v>
      </c>
      <c r="I17" s="23">
        <v>200000</v>
      </c>
      <c r="J17" s="21"/>
      <c r="K17" s="21"/>
      <c r="L17" s="21"/>
      <c r="M17" s="21"/>
      <c r="N17" s="21"/>
    </row>
    <row r="18" spans="1:14" s="4" customFormat="1" ht="15.75" customHeight="1">
      <c r="A18" s="16"/>
      <c r="B18" s="24"/>
      <c r="C18" s="25" t="s">
        <v>22</v>
      </c>
      <c r="D18" s="18" t="s">
        <v>21</v>
      </c>
      <c r="E18" s="26">
        <v>200000</v>
      </c>
      <c r="F18" s="26">
        <v>200000</v>
      </c>
      <c r="G18" s="26"/>
      <c r="H18" s="26">
        <v>200000</v>
      </c>
      <c r="I18" s="26">
        <v>200000</v>
      </c>
      <c r="J18" s="18" t="s">
        <v>20</v>
      </c>
      <c r="K18" s="18">
        <v>10</v>
      </c>
      <c r="L18" s="18">
        <v>10</v>
      </c>
      <c r="M18" s="18">
        <v>10</v>
      </c>
      <c r="N18" s="17" t="s">
        <v>162</v>
      </c>
    </row>
    <row r="19" spans="1:14" s="8" customFormat="1" ht="19.5" customHeight="1">
      <c r="A19" s="16"/>
      <c r="B19" s="24"/>
      <c r="C19" s="27" t="s">
        <v>26</v>
      </c>
      <c r="D19" s="28" t="s">
        <v>27</v>
      </c>
      <c r="E19" s="29">
        <v>19500</v>
      </c>
      <c r="F19" s="29">
        <f>F20+F21+F22</f>
        <v>19500</v>
      </c>
      <c r="G19" s="29"/>
      <c r="H19" s="29">
        <v>18000</v>
      </c>
      <c r="I19" s="29">
        <v>18000</v>
      </c>
      <c r="J19" s="21"/>
      <c r="K19" s="21"/>
      <c r="L19" s="21"/>
      <c r="M19" s="21"/>
      <c r="N19" s="21"/>
    </row>
    <row r="20" spans="1:14" s="4" customFormat="1" ht="21" customHeight="1">
      <c r="A20" s="16"/>
      <c r="B20" s="24"/>
      <c r="C20" s="25" t="s">
        <v>26</v>
      </c>
      <c r="D20" s="30" t="s">
        <v>23</v>
      </c>
      <c r="E20" s="26">
        <v>10000</v>
      </c>
      <c r="F20" s="26">
        <v>10000</v>
      </c>
      <c r="G20" s="26"/>
      <c r="H20" s="31">
        <v>10000</v>
      </c>
      <c r="I20" s="31">
        <v>10000</v>
      </c>
      <c r="J20" s="18" t="s">
        <v>28</v>
      </c>
      <c r="K20" s="18">
        <v>5</v>
      </c>
      <c r="L20" s="18">
        <v>5</v>
      </c>
      <c r="M20" s="18">
        <v>5</v>
      </c>
      <c r="N20" s="17" t="s">
        <v>162</v>
      </c>
    </row>
    <row r="21" spans="1:14" s="4" customFormat="1" ht="23.25" customHeight="1">
      <c r="A21" s="16"/>
      <c r="B21" s="24"/>
      <c r="C21" s="25" t="s">
        <v>26</v>
      </c>
      <c r="D21" s="30" t="s">
        <v>24</v>
      </c>
      <c r="E21" s="26">
        <v>5000</v>
      </c>
      <c r="F21" s="26">
        <v>5000</v>
      </c>
      <c r="G21" s="26"/>
      <c r="H21" s="31">
        <v>5000</v>
      </c>
      <c r="I21" s="31">
        <v>5000</v>
      </c>
      <c r="J21" s="18" t="s">
        <v>29</v>
      </c>
      <c r="K21" s="18">
        <v>1</v>
      </c>
      <c r="L21" s="18">
        <v>1</v>
      </c>
      <c r="M21" s="18">
        <v>1</v>
      </c>
      <c r="N21" s="17" t="s">
        <v>162</v>
      </c>
    </row>
    <row r="22" spans="1:14" s="4" customFormat="1" ht="24" customHeight="1">
      <c r="A22" s="16"/>
      <c r="B22" s="32"/>
      <c r="C22" s="25" t="s">
        <v>26</v>
      </c>
      <c r="D22" s="18" t="s">
        <v>25</v>
      </c>
      <c r="E22" s="26">
        <v>4500</v>
      </c>
      <c r="F22" s="26">
        <v>4500</v>
      </c>
      <c r="G22" s="26"/>
      <c r="H22" s="31">
        <v>3000</v>
      </c>
      <c r="I22" s="31">
        <v>3000</v>
      </c>
      <c r="J22" s="18" t="s">
        <v>30</v>
      </c>
      <c r="K22" s="18">
        <v>4</v>
      </c>
      <c r="L22" s="18">
        <v>3</v>
      </c>
      <c r="M22" s="18">
        <v>3</v>
      </c>
      <c r="N22" s="17" t="s">
        <v>162</v>
      </c>
    </row>
    <row r="23" spans="1:14" s="9" customFormat="1" ht="14.25">
      <c r="A23" s="16"/>
      <c r="B23" s="33"/>
      <c r="C23" s="34" t="s">
        <v>31</v>
      </c>
      <c r="D23" s="21" t="s">
        <v>32</v>
      </c>
      <c r="E23" s="35">
        <f>SUM(E24:E30)</f>
        <v>882000</v>
      </c>
      <c r="F23" s="35">
        <f>F24+F25+F26+F27+F28+F29+F30</f>
        <v>932000</v>
      </c>
      <c r="G23" s="35"/>
      <c r="H23" s="35">
        <f>SUM(H24:H30)</f>
        <v>710000</v>
      </c>
      <c r="I23" s="35">
        <f>SUM(I24:I30)</f>
        <v>710000</v>
      </c>
      <c r="J23" s="35"/>
      <c r="K23" s="35"/>
      <c r="L23" s="35"/>
      <c r="M23" s="21"/>
      <c r="N23" s="21"/>
    </row>
    <row r="24" spans="1:14" s="3" customFormat="1" ht="15">
      <c r="A24" s="16"/>
      <c r="B24" s="36" t="s">
        <v>163</v>
      </c>
      <c r="C24" s="25" t="s">
        <v>35</v>
      </c>
      <c r="D24" s="18" t="s">
        <v>34</v>
      </c>
      <c r="E24" s="26">
        <v>350000</v>
      </c>
      <c r="F24" s="26">
        <v>400000</v>
      </c>
      <c r="G24" s="26"/>
      <c r="H24" s="31">
        <v>200000</v>
      </c>
      <c r="I24" s="31">
        <v>200000</v>
      </c>
      <c r="J24" s="18" t="s">
        <v>42</v>
      </c>
      <c r="K24" s="37" t="s">
        <v>43</v>
      </c>
      <c r="L24" s="37" t="s">
        <v>44</v>
      </c>
      <c r="M24" s="37" t="s">
        <v>44</v>
      </c>
      <c r="N24" s="17" t="s">
        <v>162</v>
      </c>
    </row>
    <row r="25" spans="1:14" s="3" customFormat="1" ht="15">
      <c r="A25" s="16"/>
      <c r="B25" s="36"/>
      <c r="C25" s="25" t="s">
        <v>35</v>
      </c>
      <c r="D25" s="38" t="s">
        <v>33</v>
      </c>
      <c r="E25" s="39">
        <v>30000</v>
      </c>
      <c r="F25" s="39">
        <v>30000</v>
      </c>
      <c r="G25" s="39"/>
      <c r="H25" s="40">
        <v>30000</v>
      </c>
      <c r="I25" s="40">
        <v>30000</v>
      </c>
      <c r="J25" s="18" t="s">
        <v>45</v>
      </c>
      <c r="K25" s="18">
        <v>40</v>
      </c>
      <c r="L25" s="18">
        <v>40</v>
      </c>
      <c r="M25" s="18">
        <v>40</v>
      </c>
      <c r="N25" s="17" t="s">
        <v>162</v>
      </c>
    </row>
    <row r="26" spans="1:14" s="3" customFormat="1" ht="15">
      <c r="A26" s="16"/>
      <c r="B26" s="36"/>
      <c r="C26" s="25" t="s">
        <v>36</v>
      </c>
      <c r="D26" s="18" t="s">
        <v>37</v>
      </c>
      <c r="E26" s="26">
        <v>10000</v>
      </c>
      <c r="F26" s="26">
        <v>10000</v>
      </c>
      <c r="G26" s="26"/>
      <c r="H26" s="31">
        <v>5000</v>
      </c>
      <c r="I26" s="31">
        <v>5000</v>
      </c>
      <c r="J26" s="18" t="s">
        <v>46</v>
      </c>
      <c r="K26" s="18">
        <v>4</v>
      </c>
      <c r="L26" s="18">
        <v>1</v>
      </c>
      <c r="M26" s="18">
        <v>1</v>
      </c>
      <c r="N26" s="17" t="s">
        <v>162</v>
      </c>
    </row>
    <row r="27" spans="1:14" s="3" customFormat="1" ht="15">
      <c r="A27" s="16"/>
      <c r="B27" s="36"/>
      <c r="C27" s="25" t="s">
        <v>36</v>
      </c>
      <c r="D27" s="30" t="s">
        <v>38</v>
      </c>
      <c r="E27" s="26">
        <v>22000</v>
      </c>
      <c r="F27" s="26">
        <v>22000</v>
      </c>
      <c r="G27" s="26"/>
      <c r="H27" s="31">
        <v>15000</v>
      </c>
      <c r="I27" s="31">
        <v>15000</v>
      </c>
      <c r="J27" s="18" t="s">
        <v>47</v>
      </c>
      <c r="K27" s="18">
        <v>22</v>
      </c>
      <c r="L27" s="18">
        <v>15</v>
      </c>
      <c r="M27" s="18">
        <v>15</v>
      </c>
      <c r="N27" s="17" t="s">
        <v>162</v>
      </c>
    </row>
    <row r="28" spans="1:14" s="3" customFormat="1" ht="15">
      <c r="A28" s="16"/>
      <c r="B28" s="36"/>
      <c r="C28" s="25" t="s">
        <v>36</v>
      </c>
      <c r="D28" s="18" t="s">
        <v>39</v>
      </c>
      <c r="E28" s="39">
        <v>10000</v>
      </c>
      <c r="F28" s="39">
        <v>10000</v>
      </c>
      <c r="G28" s="39"/>
      <c r="H28" s="40">
        <v>0</v>
      </c>
      <c r="I28" s="40">
        <v>0</v>
      </c>
      <c r="J28" s="18" t="s">
        <v>47</v>
      </c>
      <c r="K28" s="18">
        <v>10</v>
      </c>
      <c r="L28" s="18">
        <v>0</v>
      </c>
      <c r="M28" s="18">
        <v>0</v>
      </c>
      <c r="N28" s="17" t="s">
        <v>162</v>
      </c>
    </row>
    <row r="29" spans="1:14" s="3" customFormat="1" ht="15">
      <c r="A29" s="16"/>
      <c r="B29" s="36"/>
      <c r="C29" s="25" t="s">
        <v>36</v>
      </c>
      <c r="D29" s="41" t="s">
        <v>40</v>
      </c>
      <c r="E29" s="39">
        <v>450000</v>
      </c>
      <c r="F29" s="39">
        <v>450000</v>
      </c>
      <c r="G29" s="39"/>
      <c r="H29" s="40">
        <v>450000</v>
      </c>
      <c r="I29" s="40">
        <v>450000</v>
      </c>
      <c r="J29" s="42" t="s">
        <v>48</v>
      </c>
      <c r="K29" s="43">
        <v>1</v>
      </c>
      <c r="L29" s="43">
        <v>1</v>
      </c>
      <c r="M29" s="43">
        <v>1</v>
      </c>
      <c r="N29" s="17" t="s">
        <v>162</v>
      </c>
    </row>
    <row r="30" spans="1:14" s="3" customFormat="1" ht="15">
      <c r="A30" s="16"/>
      <c r="B30" s="36"/>
      <c r="C30" s="44" t="s">
        <v>36</v>
      </c>
      <c r="D30" s="41" t="s">
        <v>41</v>
      </c>
      <c r="E30" s="39">
        <v>10000</v>
      </c>
      <c r="F30" s="39">
        <v>10000</v>
      </c>
      <c r="G30" s="39"/>
      <c r="H30" s="40">
        <v>10000</v>
      </c>
      <c r="I30" s="40">
        <v>10000</v>
      </c>
      <c r="J30" s="42" t="s">
        <v>47</v>
      </c>
      <c r="K30" s="18">
        <v>3</v>
      </c>
      <c r="L30" s="18">
        <v>3</v>
      </c>
      <c r="M30" s="18">
        <v>3</v>
      </c>
      <c r="N30" s="17" t="s">
        <v>162</v>
      </c>
    </row>
    <row r="31" spans="1:14" s="1" customFormat="1" ht="15">
      <c r="A31" s="16"/>
      <c r="B31" s="36"/>
      <c r="C31" s="45" t="s">
        <v>49</v>
      </c>
      <c r="D31" s="21" t="s">
        <v>173</v>
      </c>
      <c r="E31" s="23">
        <f>SUM(E32:E33)</f>
        <v>500000</v>
      </c>
      <c r="F31" s="23">
        <f>F32+F33</f>
        <v>500000</v>
      </c>
      <c r="G31" s="23"/>
      <c r="H31" s="23">
        <f>SUM(H32:H33)</f>
        <v>500000</v>
      </c>
      <c r="I31" s="23">
        <f>SUM(I32:I33)</f>
        <v>500000</v>
      </c>
      <c r="J31" s="46"/>
      <c r="K31" s="46"/>
      <c r="L31" s="46"/>
      <c r="M31" s="46"/>
      <c r="N31" s="46"/>
    </row>
    <row r="32" spans="1:14" s="1" customFormat="1" ht="15">
      <c r="A32" s="16"/>
      <c r="B32" s="36"/>
      <c r="C32" s="25" t="s">
        <v>51</v>
      </c>
      <c r="D32" s="47" t="s">
        <v>50</v>
      </c>
      <c r="E32" s="48">
        <v>350000</v>
      </c>
      <c r="F32" s="48">
        <v>350000</v>
      </c>
      <c r="G32" s="48"/>
      <c r="H32" s="49">
        <v>350000</v>
      </c>
      <c r="I32" s="49">
        <v>350000</v>
      </c>
      <c r="J32" s="50" t="s">
        <v>52</v>
      </c>
      <c r="K32" s="51">
        <v>1</v>
      </c>
      <c r="L32" s="51">
        <v>1</v>
      </c>
      <c r="M32" s="51">
        <v>1</v>
      </c>
      <c r="N32" s="52" t="s">
        <v>162</v>
      </c>
    </row>
    <row r="33" spans="1:14" s="1" customFormat="1" ht="15">
      <c r="A33" s="16"/>
      <c r="B33" s="36"/>
      <c r="C33" s="25" t="s">
        <v>51</v>
      </c>
      <c r="D33" s="50" t="s">
        <v>38</v>
      </c>
      <c r="E33" s="48">
        <v>150000</v>
      </c>
      <c r="F33" s="48">
        <v>150000</v>
      </c>
      <c r="G33" s="48"/>
      <c r="H33" s="49">
        <v>150000</v>
      </c>
      <c r="I33" s="49">
        <v>150000</v>
      </c>
      <c r="J33" s="50" t="s">
        <v>53</v>
      </c>
      <c r="K33" s="51">
        <v>1</v>
      </c>
      <c r="L33" s="51">
        <v>1</v>
      </c>
      <c r="M33" s="51">
        <v>1</v>
      </c>
      <c r="N33" s="52" t="s">
        <v>162</v>
      </c>
    </row>
    <row r="34" spans="1:14" s="1" customFormat="1" ht="30.75" customHeight="1">
      <c r="A34" s="16"/>
      <c r="B34" s="36"/>
      <c r="C34" s="45" t="s">
        <v>54</v>
      </c>
      <c r="D34" s="53" t="s">
        <v>61</v>
      </c>
      <c r="E34" s="54">
        <f>SUM(E35:E37)</f>
        <v>55000</v>
      </c>
      <c r="F34" s="54">
        <f>F35+F36+F37</f>
        <v>80000</v>
      </c>
      <c r="G34" s="54"/>
      <c r="H34" s="54">
        <f>SUM(H35:H37)</f>
        <v>45000</v>
      </c>
      <c r="I34" s="54">
        <f>SUM(I35:I37)</f>
        <v>45000</v>
      </c>
      <c r="J34" s="46"/>
      <c r="K34" s="46"/>
      <c r="L34" s="46"/>
      <c r="M34" s="46"/>
      <c r="N34" s="46"/>
    </row>
    <row r="35" spans="1:14" s="1" customFormat="1" ht="28.5" customHeight="1">
      <c r="A35" s="16"/>
      <c r="B35" s="36"/>
      <c r="C35" s="25" t="s">
        <v>58</v>
      </c>
      <c r="D35" s="18" t="s">
        <v>55</v>
      </c>
      <c r="E35" s="26">
        <v>25000</v>
      </c>
      <c r="F35" s="26">
        <v>50000</v>
      </c>
      <c r="G35" s="26"/>
      <c r="H35" s="31">
        <v>25000</v>
      </c>
      <c r="I35" s="31">
        <v>25000</v>
      </c>
      <c r="J35" s="17" t="s">
        <v>59</v>
      </c>
      <c r="K35" s="18">
        <v>2</v>
      </c>
      <c r="L35" s="18">
        <v>2</v>
      </c>
      <c r="M35" s="18">
        <v>2</v>
      </c>
      <c r="N35" s="17" t="s">
        <v>162</v>
      </c>
    </row>
    <row r="36" spans="1:14" s="1" customFormat="1" ht="15">
      <c r="A36" s="16"/>
      <c r="B36" s="36"/>
      <c r="C36" s="25" t="s">
        <v>58</v>
      </c>
      <c r="D36" s="18" t="s">
        <v>56</v>
      </c>
      <c r="E36" s="26">
        <v>10000</v>
      </c>
      <c r="F36" s="26">
        <v>10000</v>
      </c>
      <c r="G36" s="26"/>
      <c r="H36" s="31">
        <v>10000</v>
      </c>
      <c r="I36" s="31">
        <v>10000</v>
      </c>
      <c r="J36" s="18" t="s">
        <v>47</v>
      </c>
      <c r="K36" s="18">
        <v>13</v>
      </c>
      <c r="L36" s="18">
        <v>13</v>
      </c>
      <c r="M36" s="18">
        <v>13</v>
      </c>
      <c r="N36" s="17" t="s">
        <v>162</v>
      </c>
    </row>
    <row r="37" spans="1:14" s="1" customFormat="1" ht="15">
      <c r="A37" s="16"/>
      <c r="B37" s="36"/>
      <c r="C37" s="25" t="s">
        <v>58</v>
      </c>
      <c r="D37" s="18" t="s">
        <v>57</v>
      </c>
      <c r="E37" s="39">
        <v>20000</v>
      </c>
      <c r="F37" s="39">
        <v>20000</v>
      </c>
      <c r="G37" s="39"/>
      <c r="H37" s="31">
        <v>10000</v>
      </c>
      <c r="I37" s="31">
        <v>10000</v>
      </c>
      <c r="J37" s="18" t="s">
        <v>60</v>
      </c>
      <c r="K37" s="18">
        <v>15</v>
      </c>
      <c r="L37" s="18">
        <v>8</v>
      </c>
      <c r="M37" s="18">
        <v>8</v>
      </c>
      <c r="N37" s="17" t="s">
        <v>162</v>
      </c>
    </row>
    <row r="38" spans="1:14" s="2" customFormat="1" ht="14.25">
      <c r="A38" s="16"/>
      <c r="B38" s="36"/>
      <c r="C38" s="34" t="s">
        <v>62</v>
      </c>
      <c r="D38" s="21" t="s">
        <v>63</v>
      </c>
      <c r="E38" s="21">
        <v>0</v>
      </c>
      <c r="F38" s="35">
        <f>F40+F39</f>
        <v>30000</v>
      </c>
      <c r="G38" s="35"/>
      <c r="H38" s="35">
        <v>10000</v>
      </c>
      <c r="I38" s="35">
        <v>10000</v>
      </c>
      <c r="J38" s="21"/>
      <c r="K38" s="21"/>
      <c r="L38" s="21"/>
      <c r="M38" s="21"/>
      <c r="N38" s="21"/>
    </row>
    <row r="39" spans="1:14" s="1" customFormat="1" ht="15">
      <c r="A39" s="16"/>
      <c r="B39" s="36"/>
      <c r="C39" s="55" t="s">
        <v>64</v>
      </c>
      <c r="D39" s="56" t="s">
        <v>169</v>
      </c>
      <c r="E39" s="57">
        <v>0</v>
      </c>
      <c r="F39" s="58">
        <v>20000</v>
      </c>
      <c r="G39" s="58"/>
      <c r="H39" s="58"/>
      <c r="I39" s="58"/>
      <c r="J39" s="57"/>
      <c r="K39" s="57"/>
      <c r="L39" s="57"/>
      <c r="M39" s="57"/>
      <c r="N39" s="57"/>
    </row>
    <row r="40" spans="1:14" ht="15">
      <c r="A40" s="16"/>
      <c r="B40" s="36"/>
      <c r="C40" s="25" t="s">
        <v>64</v>
      </c>
      <c r="D40" s="18" t="s">
        <v>65</v>
      </c>
      <c r="E40" s="26">
        <v>0</v>
      </c>
      <c r="F40" s="26">
        <v>10000</v>
      </c>
      <c r="G40" s="26"/>
      <c r="H40" s="31">
        <v>10000</v>
      </c>
      <c r="I40" s="31">
        <v>10000</v>
      </c>
      <c r="J40" s="18" t="s">
        <v>66</v>
      </c>
      <c r="K40" s="18">
        <v>0</v>
      </c>
      <c r="L40" s="18">
        <v>20</v>
      </c>
      <c r="M40" s="18">
        <v>20</v>
      </c>
      <c r="N40" s="17" t="s">
        <v>162</v>
      </c>
    </row>
    <row r="41" spans="1:14" ht="15">
      <c r="A41" s="16"/>
      <c r="B41" s="36"/>
      <c r="C41" s="59" t="s">
        <v>67</v>
      </c>
      <c r="D41" s="21" t="s">
        <v>68</v>
      </c>
      <c r="E41" s="35">
        <f>SUM(E42:E45)</f>
        <v>45000</v>
      </c>
      <c r="F41" s="35">
        <f>F42+F43+F44+F45</f>
        <v>48000</v>
      </c>
      <c r="G41" s="35"/>
      <c r="H41" s="35">
        <f>SUM(H42:H45)</f>
        <v>35000</v>
      </c>
      <c r="I41" s="35">
        <f>SUM(I42:I45)</f>
        <v>35000</v>
      </c>
      <c r="J41" s="21"/>
      <c r="K41" s="21"/>
      <c r="L41" s="21"/>
      <c r="M41" s="21"/>
      <c r="N41" s="21"/>
    </row>
    <row r="42" spans="1:14" s="1" customFormat="1" ht="15">
      <c r="A42" s="16"/>
      <c r="B42" s="36"/>
      <c r="C42" s="25" t="s">
        <v>73</v>
      </c>
      <c r="D42" s="18" t="s">
        <v>69</v>
      </c>
      <c r="E42" s="26">
        <v>10000</v>
      </c>
      <c r="F42" s="26">
        <v>10000</v>
      </c>
      <c r="G42" s="26"/>
      <c r="H42" s="31">
        <v>10000</v>
      </c>
      <c r="I42" s="31">
        <v>10000</v>
      </c>
      <c r="J42" s="18" t="s">
        <v>74</v>
      </c>
      <c r="K42" s="43">
        <v>1</v>
      </c>
      <c r="L42" s="43">
        <v>1</v>
      </c>
      <c r="M42" s="43">
        <v>1</v>
      </c>
      <c r="N42" s="17" t="s">
        <v>162</v>
      </c>
    </row>
    <row r="43" spans="1:14" s="1" customFormat="1" ht="15">
      <c r="A43" s="16"/>
      <c r="B43" s="36"/>
      <c r="C43" s="25" t="s">
        <v>73</v>
      </c>
      <c r="D43" s="18" t="s">
        <v>70</v>
      </c>
      <c r="E43" s="26">
        <v>20000</v>
      </c>
      <c r="F43" s="26">
        <v>20000</v>
      </c>
      <c r="G43" s="26"/>
      <c r="H43" s="31">
        <v>10000</v>
      </c>
      <c r="I43" s="31">
        <v>10000</v>
      </c>
      <c r="J43" s="18" t="s">
        <v>75</v>
      </c>
      <c r="K43" s="18">
        <v>3</v>
      </c>
      <c r="L43" s="18">
        <v>3</v>
      </c>
      <c r="M43" s="18">
        <v>3</v>
      </c>
      <c r="N43" s="17" t="s">
        <v>162</v>
      </c>
    </row>
    <row r="44" spans="1:14" s="1" customFormat="1" ht="15">
      <c r="A44" s="16"/>
      <c r="B44" s="36"/>
      <c r="C44" s="44" t="s">
        <v>73</v>
      </c>
      <c r="D44" s="18" t="s">
        <v>71</v>
      </c>
      <c r="E44" s="26">
        <v>10000</v>
      </c>
      <c r="F44" s="26">
        <v>10000</v>
      </c>
      <c r="G44" s="26"/>
      <c r="H44" s="31">
        <v>10000</v>
      </c>
      <c r="I44" s="31">
        <v>10000</v>
      </c>
      <c r="J44" s="18" t="s">
        <v>76</v>
      </c>
      <c r="K44" s="18">
        <v>2</v>
      </c>
      <c r="L44" s="18">
        <v>2</v>
      </c>
      <c r="M44" s="18">
        <v>2</v>
      </c>
      <c r="N44" s="17" t="s">
        <v>162</v>
      </c>
    </row>
    <row r="45" spans="1:14" s="1" customFormat="1" ht="18.75" customHeight="1">
      <c r="A45" s="16"/>
      <c r="B45" s="60"/>
      <c r="C45" s="25" t="s">
        <v>73</v>
      </c>
      <c r="D45" s="18" t="s">
        <v>72</v>
      </c>
      <c r="E45" s="26">
        <v>5000</v>
      </c>
      <c r="F45" s="26">
        <v>8000</v>
      </c>
      <c r="G45" s="26"/>
      <c r="H45" s="31">
        <v>5000</v>
      </c>
      <c r="I45" s="31">
        <v>5000</v>
      </c>
      <c r="J45" s="18" t="s">
        <v>77</v>
      </c>
      <c r="K45" s="18">
        <v>1</v>
      </c>
      <c r="L45" s="18">
        <v>1</v>
      </c>
      <c r="M45" s="18">
        <v>1</v>
      </c>
      <c r="N45" s="17" t="s">
        <v>162</v>
      </c>
    </row>
    <row r="46" spans="1:14" s="10" customFormat="1" ht="15">
      <c r="A46" s="16"/>
      <c r="B46" s="33"/>
      <c r="C46" s="61" t="s">
        <v>78</v>
      </c>
      <c r="D46" s="21" t="s">
        <v>79</v>
      </c>
      <c r="E46" s="35">
        <f>SUM(E47:E53)</f>
        <v>4526000</v>
      </c>
      <c r="F46" s="35">
        <f>F47+F48+F49+F50+F51+F52+F53+F54</f>
        <v>2205000</v>
      </c>
      <c r="G46" s="35"/>
      <c r="H46" s="35">
        <f>SUM(H47:H53)</f>
        <v>7300000</v>
      </c>
      <c r="I46" s="35">
        <f>SUM(I47:I53)</f>
        <v>5400000</v>
      </c>
      <c r="J46" s="62"/>
      <c r="K46" s="21"/>
      <c r="L46" s="21"/>
      <c r="M46" s="21"/>
      <c r="N46" s="21"/>
    </row>
    <row r="47" spans="1:14" ht="15">
      <c r="A47" s="16"/>
      <c r="B47" s="36" t="s">
        <v>164</v>
      </c>
      <c r="C47" s="25" t="s">
        <v>87</v>
      </c>
      <c r="D47" s="18" t="s">
        <v>80</v>
      </c>
      <c r="E47" s="26">
        <v>276000</v>
      </c>
      <c r="F47" s="26">
        <v>515000</v>
      </c>
      <c r="G47" s="26"/>
      <c r="H47" s="31">
        <v>600000</v>
      </c>
      <c r="I47" s="31">
        <v>400000</v>
      </c>
      <c r="J47" s="18" t="s">
        <v>88</v>
      </c>
      <c r="K47" s="37" t="s">
        <v>89</v>
      </c>
      <c r="L47" s="63" t="s">
        <v>90</v>
      </c>
      <c r="M47" s="37" t="s">
        <v>43</v>
      </c>
      <c r="N47" s="17" t="s">
        <v>162</v>
      </c>
    </row>
    <row r="48" spans="1:14" ht="36.75">
      <c r="A48" s="16"/>
      <c r="B48" s="24"/>
      <c r="C48" s="25" t="s">
        <v>87</v>
      </c>
      <c r="D48" s="18" t="s">
        <v>81</v>
      </c>
      <c r="E48" s="26">
        <v>600000</v>
      </c>
      <c r="F48" s="26">
        <v>600000</v>
      </c>
      <c r="G48" s="26"/>
      <c r="H48" s="31">
        <v>300000</v>
      </c>
      <c r="I48" s="31">
        <v>100000</v>
      </c>
      <c r="J48" s="18" t="s">
        <v>91</v>
      </c>
      <c r="K48" s="64" t="s">
        <v>92</v>
      </c>
      <c r="L48" s="64" t="s">
        <v>93</v>
      </c>
      <c r="M48" s="64" t="s">
        <v>94</v>
      </c>
      <c r="N48" s="17" t="s">
        <v>162</v>
      </c>
    </row>
    <row r="49" spans="1:14" ht="15">
      <c r="A49" s="16"/>
      <c r="B49" s="24"/>
      <c r="C49" s="25" t="s">
        <v>87</v>
      </c>
      <c r="D49" s="18" t="s">
        <v>82</v>
      </c>
      <c r="E49" s="26">
        <v>500000</v>
      </c>
      <c r="F49" s="26">
        <v>100000</v>
      </c>
      <c r="G49" s="26"/>
      <c r="H49" s="31">
        <v>0</v>
      </c>
      <c r="I49" s="31">
        <v>0</v>
      </c>
      <c r="J49" s="18" t="s">
        <v>95</v>
      </c>
      <c r="K49" s="37" t="s">
        <v>96</v>
      </c>
      <c r="L49" s="37">
        <v>0</v>
      </c>
      <c r="M49" s="37">
        <v>0</v>
      </c>
      <c r="N49" s="17" t="s">
        <v>162</v>
      </c>
    </row>
    <row r="50" spans="1:14" ht="36.75">
      <c r="A50" s="16"/>
      <c r="B50" s="24"/>
      <c r="C50" s="25" t="s">
        <v>87</v>
      </c>
      <c r="D50" s="18" t="s">
        <v>83</v>
      </c>
      <c r="E50" s="26">
        <v>2000000</v>
      </c>
      <c r="F50" s="26">
        <v>200000</v>
      </c>
      <c r="G50" s="26"/>
      <c r="H50" s="31">
        <v>4000000</v>
      </c>
      <c r="I50" s="31">
        <v>4000000</v>
      </c>
      <c r="J50" s="17" t="s">
        <v>99</v>
      </c>
      <c r="K50" s="64" t="s">
        <v>98</v>
      </c>
      <c r="L50" s="64" t="s">
        <v>97</v>
      </c>
      <c r="M50" s="64" t="s">
        <v>97</v>
      </c>
      <c r="N50" s="17" t="s">
        <v>162</v>
      </c>
    </row>
    <row r="51" spans="1:14" ht="24.75">
      <c r="A51" s="16"/>
      <c r="B51" s="24"/>
      <c r="C51" s="25" t="s">
        <v>87</v>
      </c>
      <c r="D51" s="18" t="s">
        <v>84</v>
      </c>
      <c r="E51" s="26">
        <v>250000</v>
      </c>
      <c r="F51" s="26">
        <v>250000</v>
      </c>
      <c r="G51" s="26"/>
      <c r="H51" s="31">
        <v>0</v>
      </c>
      <c r="I51" s="31">
        <v>0</v>
      </c>
      <c r="J51" s="17" t="s">
        <v>100</v>
      </c>
      <c r="K51" s="65">
        <v>1</v>
      </c>
      <c r="L51" s="37">
        <v>0</v>
      </c>
      <c r="M51" s="37">
        <v>0</v>
      </c>
      <c r="N51" s="17" t="s">
        <v>162</v>
      </c>
    </row>
    <row r="52" spans="1:14" ht="48.75">
      <c r="A52" s="16"/>
      <c r="B52" s="24"/>
      <c r="C52" s="25" t="s">
        <v>87</v>
      </c>
      <c r="D52" s="18" t="s">
        <v>85</v>
      </c>
      <c r="E52" s="39">
        <v>500000</v>
      </c>
      <c r="F52" s="39">
        <v>200000</v>
      </c>
      <c r="G52" s="39"/>
      <c r="H52" s="40">
        <v>2000000</v>
      </c>
      <c r="I52" s="40">
        <v>500000</v>
      </c>
      <c r="J52" s="17" t="s">
        <v>101</v>
      </c>
      <c r="K52" s="64" t="s">
        <v>102</v>
      </c>
      <c r="L52" s="64" t="s">
        <v>103</v>
      </c>
      <c r="M52" s="64" t="s">
        <v>104</v>
      </c>
      <c r="N52" s="17" t="s">
        <v>162</v>
      </c>
    </row>
    <row r="53" spans="1:14" ht="39" customHeight="1">
      <c r="A53" s="16"/>
      <c r="B53" s="32"/>
      <c r="C53" s="25" t="s">
        <v>87</v>
      </c>
      <c r="D53" s="18" t="s">
        <v>86</v>
      </c>
      <c r="E53" s="39">
        <v>400000</v>
      </c>
      <c r="F53" s="39">
        <v>200000</v>
      </c>
      <c r="G53" s="39"/>
      <c r="H53" s="40">
        <v>400000</v>
      </c>
      <c r="I53" s="40">
        <v>400000</v>
      </c>
      <c r="J53" s="18" t="s">
        <v>105</v>
      </c>
      <c r="K53" s="64" t="s">
        <v>106</v>
      </c>
      <c r="L53" s="64" t="s">
        <v>107</v>
      </c>
      <c r="M53" s="64" t="s">
        <v>108</v>
      </c>
      <c r="N53" s="17" t="s">
        <v>162</v>
      </c>
    </row>
    <row r="54" spans="1:14" ht="29.25" customHeight="1">
      <c r="A54" s="16"/>
      <c r="B54" s="66"/>
      <c r="C54" s="55" t="s">
        <v>87</v>
      </c>
      <c r="D54" s="18" t="s">
        <v>170</v>
      </c>
      <c r="E54" s="39">
        <v>0</v>
      </c>
      <c r="F54" s="39">
        <v>140000</v>
      </c>
      <c r="G54" s="39"/>
      <c r="H54" s="40"/>
      <c r="I54" s="40"/>
      <c r="J54" s="18"/>
      <c r="K54" s="64"/>
      <c r="L54" s="64"/>
      <c r="M54" s="64"/>
      <c r="N54" s="17"/>
    </row>
    <row r="55" spans="1:14" s="2" customFormat="1" ht="14.25">
      <c r="A55" s="16"/>
      <c r="B55" s="33"/>
      <c r="C55" s="21" t="s">
        <v>109</v>
      </c>
      <c r="D55" s="21" t="s">
        <v>110</v>
      </c>
      <c r="E55" s="35">
        <f>SUM(E56:E58)</f>
        <v>41000</v>
      </c>
      <c r="F55" s="35">
        <f>F56+F57+F58</f>
        <v>51000</v>
      </c>
      <c r="G55" s="35"/>
      <c r="H55" s="35">
        <f>SUM(H56:H58)</f>
        <v>41000</v>
      </c>
      <c r="I55" s="35">
        <f>SUM(I56:I58)</f>
        <v>41000</v>
      </c>
      <c r="J55" s="21"/>
      <c r="K55" s="21"/>
      <c r="L55" s="21"/>
      <c r="M55" s="21"/>
      <c r="N55" s="21"/>
    </row>
    <row r="56" spans="1:14" s="1" customFormat="1" ht="15">
      <c r="A56" s="16"/>
      <c r="B56" s="36"/>
      <c r="C56" s="25" t="s">
        <v>111</v>
      </c>
      <c r="D56" s="18" t="s">
        <v>112</v>
      </c>
      <c r="E56" s="26">
        <v>3000</v>
      </c>
      <c r="F56" s="26">
        <v>3000</v>
      </c>
      <c r="G56" s="26"/>
      <c r="H56" s="31">
        <v>3000</v>
      </c>
      <c r="I56" s="31">
        <v>3000</v>
      </c>
      <c r="J56" s="18" t="s">
        <v>115</v>
      </c>
      <c r="K56" s="18">
        <v>25</v>
      </c>
      <c r="L56" s="18">
        <v>25</v>
      </c>
      <c r="M56" s="18">
        <v>25</v>
      </c>
      <c r="N56" s="17" t="s">
        <v>162</v>
      </c>
    </row>
    <row r="57" spans="1:14" s="1" customFormat="1" ht="15">
      <c r="A57" s="16"/>
      <c r="B57" s="36"/>
      <c r="C57" s="25" t="s">
        <v>111</v>
      </c>
      <c r="D57" s="18" t="s">
        <v>113</v>
      </c>
      <c r="E57" s="26">
        <v>8000</v>
      </c>
      <c r="F57" s="26">
        <v>8000</v>
      </c>
      <c r="G57" s="26"/>
      <c r="H57" s="31">
        <v>8000</v>
      </c>
      <c r="I57" s="31">
        <v>8000</v>
      </c>
      <c r="J57" s="18" t="s">
        <v>115</v>
      </c>
      <c r="K57" s="18">
        <v>25</v>
      </c>
      <c r="L57" s="18">
        <v>25</v>
      </c>
      <c r="M57" s="18">
        <v>25</v>
      </c>
      <c r="N57" s="17" t="s">
        <v>162</v>
      </c>
    </row>
    <row r="58" spans="1:14" s="1" customFormat="1" ht="15">
      <c r="A58" s="16"/>
      <c r="B58" s="36"/>
      <c r="C58" s="25" t="s">
        <v>111</v>
      </c>
      <c r="D58" s="18" t="s">
        <v>114</v>
      </c>
      <c r="E58" s="39">
        <v>30000</v>
      </c>
      <c r="F58" s="39">
        <v>40000</v>
      </c>
      <c r="G58" s="39"/>
      <c r="H58" s="40">
        <v>30000</v>
      </c>
      <c r="I58" s="40">
        <v>30000</v>
      </c>
      <c r="J58" s="18" t="s">
        <v>116</v>
      </c>
      <c r="K58" s="37" t="s">
        <v>117</v>
      </c>
      <c r="L58" s="37" t="s">
        <v>117</v>
      </c>
      <c r="M58" s="37" t="s">
        <v>117</v>
      </c>
      <c r="N58" s="17" t="s">
        <v>162</v>
      </c>
    </row>
    <row r="59" spans="1:14" s="1" customFormat="1" ht="15">
      <c r="A59" s="16"/>
      <c r="B59" s="36"/>
      <c r="C59" s="21" t="s">
        <v>118</v>
      </c>
      <c r="D59" s="21" t="s">
        <v>119</v>
      </c>
      <c r="E59" s="35">
        <f>SUM(E60)</f>
        <v>60000</v>
      </c>
      <c r="F59" s="35">
        <f>F60</f>
        <v>76000</v>
      </c>
      <c r="G59" s="35"/>
      <c r="H59" s="35">
        <f>SUM(H60)</f>
        <v>60000</v>
      </c>
      <c r="I59" s="35">
        <f>SUM(I60)</f>
        <v>60000</v>
      </c>
      <c r="J59" s="21"/>
      <c r="K59" s="67"/>
      <c r="L59" s="67"/>
      <c r="M59" s="67"/>
      <c r="N59" s="46"/>
    </row>
    <row r="60" spans="1:14" s="1" customFormat="1" ht="24.75">
      <c r="A60" s="16"/>
      <c r="B60" s="36"/>
      <c r="C60" s="68" t="s">
        <v>121</v>
      </c>
      <c r="D60" s="17" t="s">
        <v>123</v>
      </c>
      <c r="E60" s="69">
        <v>60000</v>
      </c>
      <c r="F60" s="69">
        <v>76000</v>
      </c>
      <c r="G60" s="69"/>
      <c r="H60" s="70">
        <v>60000</v>
      </c>
      <c r="I60" s="70">
        <v>60000</v>
      </c>
      <c r="J60" s="18" t="s">
        <v>122</v>
      </c>
      <c r="K60" s="65" t="s">
        <v>126</v>
      </c>
      <c r="L60" s="65" t="s">
        <v>126</v>
      </c>
      <c r="M60" s="65" t="s">
        <v>126</v>
      </c>
      <c r="N60" s="17" t="s">
        <v>162</v>
      </c>
    </row>
    <row r="61" spans="1:14" s="2" customFormat="1" ht="14.25">
      <c r="A61" s="16"/>
      <c r="B61" s="36"/>
      <c r="C61" s="21" t="s">
        <v>124</v>
      </c>
      <c r="D61" s="21" t="s">
        <v>125</v>
      </c>
      <c r="E61" s="35">
        <f>SUM(E62)</f>
        <v>30000</v>
      </c>
      <c r="F61" s="35">
        <f>F62</f>
        <v>30000</v>
      </c>
      <c r="G61" s="35"/>
      <c r="H61" s="35">
        <f>SUM(H62)</f>
        <v>30000</v>
      </c>
      <c r="I61" s="35">
        <f>SUM(I62)</f>
        <v>30000</v>
      </c>
      <c r="J61" s="21"/>
      <c r="K61" s="21"/>
      <c r="L61" s="21"/>
      <c r="M61" s="21"/>
      <c r="N61" s="21"/>
    </row>
    <row r="62" spans="1:14" s="1" customFormat="1" ht="15">
      <c r="A62" s="16"/>
      <c r="B62" s="36"/>
      <c r="C62" s="68" t="s">
        <v>121</v>
      </c>
      <c r="D62" s="71" t="s">
        <v>120</v>
      </c>
      <c r="E62" s="69">
        <v>30000</v>
      </c>
      <c r="F62" s="69">
        <v>30000</v>
      </c>
      <c r="G62" s="69"/>
      <c r="H62" s="70">
        <v>30000</v>
      </c>
      <c r="I62" s="70">
        <v>30000</v>
      </c>
      <c r="J62" s="18" t="s">
        <v>127</v>
      </c>
      <c r="K62" s="18">
        <v>30</v>
      </c>
      <c r="L62" s="18">
        <v>30</v>
      </c>
      <c r="M62" s="18">
        <v>30</v>
      </c>
      <c r="N62" s="17" t="s">
        <v>162</v>
      </c>
    </row>
    <row r="63" spans="1:14" s="2" customFormat="1" ht="14.25">
      <c r="A63" s="16"/>
      <c r="B63" s="36"/>
      <c r="C63" s="21" t="s">
        <v>128</v>
      </c>
      <c r="D63" s="21" t="s">
        <v>129</v>
      </c>
      <c r="E63" s="35">
        <f>SUM(E64:E65)</f>
        <v>40000</v>
      </c>
      <c r="F63" s="35">
        <f>F64+F65+F66</f>
        <v>570000</v>
      </c>
      <c r="G63" s="35"/>
      <c r="H63" s="35">
        <f>SUM(H64:H65)</f>
        <v>40000</v>
      </c>
      <c r="I63" s="35">
        <f>SUM(I64:I65)</f>
        <v>40000</v>
      </c>
      <c r="J63" s="21"/>
      <c r="K63" s="21"/>
      <c r="L63" s="21"/>
      <c r="M63" s="21"/>
      <c r="N63" s="21"/>
    </row>
    <row r="64" spans="1:14" s="1" customFormat="1" ht="15">
      <c r="A64" s="16"/>
      <c r="B64" s="36"/>
      <c r="C64" s="68" t="s">
        <v>134</v>
      </c>
      <c r="D64" s="18" t="s">
        <v>131</v>
      </c>
      <c r="E64" s="72">
        <v>20000</v>
      </c>
      <c r="F64" s="72">
        <v>50000</v>
      </c>
      <c r="G64" s="72"/>
      <c r="H64" s="73">
        <v>20000</v>
      </c>
      <c r="I64" s="73">
        <v>20000</v>
      </c>
      <c r="J64" s="18" t="s">
        <v>133</v>
      </c>
      <c r="K64" s="18">
        <v>40</v>
      </c>
      <c r="L64" s="18">
        <v>40</v>
      </c>
      <c r="M64" s="18">
        <v>40</v>
      </c>
      <c r="N64" s="17" t="s">
        <v>162</v>
      </c>
    </row>
    <row r="65" spans="1:14" s="1" customFormat="1" ht="15">
      <c r="A65" s="16"/>
      <c r="B65" s="36"/>
      <c r="C65" s="74" t="s">
        <v>134</v>
      </c>
      <c r="D65" s="18" t="s">
        <v>130</v>
      </c>
      <c r="E65" s="72">
        <v>20000</v>
      </c>
      <c r="F65" s="72">
        <v>20000</v>
      </c>
      <c r="G65" s="72"/>
      <c r="H65" s="73">
        <v>20000</v>
      </c>
      <c r="I65" s="73">
        <v>20000</v>
      </c>
      <c r="J65" s="18" t="s">
        <v>133</v>
      </c>
      <c r="K65" s="18">
        <v>20</v>
      </c>
      <c r="L65" s="18">
        <v>20</v>
      </c>
      <c r="M65" s="18">
        <v>20</v>
      </c>
      <c r="N65" s="17" t="s">
        <v>162</v>
      </c>
    </row>
    <row r="66" spans="1:14" s="1" customFormat="1" ht="15">
      <c r="A66" s="16"/>
      <c r="B66" s="36"/>
      <c r="C66" s="68" t="s">
        <v>135</v>
      </c>
      <c r="D66" s="18" t="s">
        <v>172</v>
      </c>
      <c r="E66" s="75">
        <v>500000</v>
      </c>
      <c r="F66" s="75">
        <v>500000</v>
      </c>
      <c r="G66" s="75"/>
      <c r="H66" s="76">
        <v>540000</v>
      </c>
      <c r="I66" s="76">
        <v>540000</v>
      </c>
      <c r="J66" s="18" t="s">
        <v>132</v>
      </c>
      <c r="K66" s="18">
        <v>526</v>
      </c>
      <c r="L66" s="18">
        <v>568</v>
      </c>
      <c r="M66" s="18">
        <v>568</v>
      </c>
      <c r="N66" s="17" t="s">
        <v>162</v>
      </c>
    </row>
    <row r="67" spans="1:14" s="2" customFormat="1" ht="14.25">
      <c r="A67" s="16"/>
      <c r="B67" s="36"/>
      <c r="C67" s="77" t="s">
        <v>136</v>
      </c>
      <c r="D67" s="21" t="s">
        <v>171</v>
      </c>
      <c r="E67" s="78">
        <f>SUM(E68:E70)</f>
        <v>68000</v>
      </c>
      <c r="F67" s="78">
        <f>F68+F69+F70</f>
        <v>68000</v>
      </c>
      <c r="G67" s="78"/>
      <c r="H67" s="78">
        <f>SUM(H68:H70)</f>
        <v>55000</v>
      </c>
      <c r="I67" s="78">
        <f>SUM(I68:I70)</f>
        <v>55000</v>
      </c>
      <c r="J67" s="21"/>
      <c r="K67" s="21"/>
      <c r="L67" s="21"/>
      <c r="M67" s="21"/>
      <c r="N67" s="21"/>
    </row>
    <row r="68" spans="1:14" s="1" customFormat="1" ht="15">
      <c r="A68" s="16"/>
      <c r="B68" s="36"/>
      <c r="C68" s="68" t="s">
        <v>140</v>
      </c>
      <c r="D68" s="18" t="s">
        <v>137</v>
      </c>
      <c r="E68" s="69">
        <v>43000</v>
      </c>
      <c r="F68" s="69">
        <v>43000</v>
      </c>
      <c r="G68" s="69"/>
      <c r="H68" s="70">
        <v>30000</v>
      </c>
      <c r="I68" s="70">
        <v>30000</v>
      </c>
      <c r="J68" s="18" t="s">
        <v>141</v>
      </c>
      <c r="K68" s="18" t="s">
        <v>142</v>
      </c>
      <c r="L68" s="18" t="s">
        <v>142</v>
      </c>
      <c r="M68" s="18" t="s">
        <v>142</v>
      </c>
      <c r="N68" s="17" t="s">
        <v>162</v>
      </c>
    </row>
    <row r="69" spans="1:14" s="1" customFormat="1" ht="15">
      <c r="A69" s="16"/>
      <c r="B69" s="36"/>
      <c r="C69" s="68" t="s">
        <v>140</v>
      </c>
      <c r="D69" s="18" t="s">
        <v>138</v>
      </c>
      <c r="E69" s="69">
        <v>20000</v>
      </c>
      <c r="F69" s="69">
        <v>20000</v>
      </c>
      <c r="G69" s="69"/>
      <c r="H69" s="70">
        <v>20000</v>
      </c>
      <c r="I69" s="70">
        <v>20000</v>
      </c>
      <c r="J69" s="18" t="s">
        <v>60</v>
      </c>
      <c r="K69" s="18">
        <v>6</v>
      </c>
      <c r="L69" s="18">
        <v>6</v>
      </c>
      <c r="M69" s="18">
        <v>6</v>
      </c>
      <c r="N69" s="17" t="s">
        <v>162</v>
      </c>
    </row>
    <row r="70" spans="1:14" s="1" customFormat="1" ht="15">
      <c r="A70" s="16"/>
      <c r="B70" s="60"/>
      <c r="C70" s="68" t="s">
        <v>140</v>
      </c>
      <c r="D70" s="18" t="s">
        <v>139</v>
      </c>
      <c r="E70" s="69">
        <v>5000</v>
      </c>
      <c r="F70" s="69">
        <v>5000</v>
      </c>
      <c r="G70" s="69"/>
      <c r="H70" s="70">
        <v>5000</v>
      </c>
      <c r="I70" s="70">
        <v>5000</v>
      </c>
      <c r="J70" s="18" t="s">
        <v>143</v>
      </c>
      <c r="K70" s="18">
        <v>1</v>
      </c>
      <c r="L70" s="18">
        <v>1</v>
      </c>
      <c r="M70" s="18">
        <v>1</v>
      </c>
      <c r="N70" s="17" t="s">
        <v>162</v>
      </c>
    </row>
    <row r="71" spans="1:14" s="1" customFormat="1" ht="15">
      <c r="A71" s="16"/>
      <c r="B71" s="18"/>
      <c r="C71" s="21" t="s">
        <v>144</v>
      </c>
      <c r="D71" s="21" t="s">
        <v>145</v>
      </c>
      <c r="E71" s="35">
        <v>102000</v>
      </c>
      <c r="F71" s="35">
        <f>F72+F73+F74</f>
        <v>100000</v>
      </c>
      <c r="G71" s="35"/>
      <c r="H71" s="35">
        <v>102000</v>
      </c>
      <c r="I71" s="35">
        <v>102000</v>
      </c>
      <c r="J71" s="21"/>
      <c r="K71" s="21"/>
      <c r="L71" s="21"/>
      <c r="M71" s="21"/>
      <c r="N71" s="21"/>
    </row>
    <row r="72" spans="1:14" s="1" customFormat="1" ht="31.5" customHeight="1">
      <c r="A72" s="16"/>
      <c r="B72" s="20" t="s">
        <v>160</v>
      </c>
      <c r="C72" s="68" t="s">
        <v>149</v>
      </c>
      <c r="D72" s="18" t="s">
        <v>146</v>
      </c>
      <c r="E72" s="69">
        <v>50000</v>
      </c>
      <c r="F72" s="69">
        <v>50000</v>
      </c>
      <c r="G72" s="69"/>
      <c r="H72" s="70">
        <v>50000</v>
      </c>
      <c r="I72" s="70">
        <v>50000</v>
      </c>
      <c r="J72" s="17" t="s">
        <v>150</v>
      </c>
      <c r="K72" s="18"/>
      <c r="L72" s="18"/>
      <c r="M72" s="18"/>
      <c r="N72" s="17" t="s">
        <v>162</v>
      </c>
    </row>
    <row r="73" spans="1:14" s="1" customFormat="1" ht="28.5" customHeight="1">
      <c r="A73" s="16"/>
      <c r="B73" s="24"/>
      <c r="C73" s="68" t="s">
        <v>149</v>
      </c>
      <c r="D73" s="18" t="s">
        <v>147</v>
      </c>
      <c r="E73" s="72">
        <v>50000</v>
      </c>
      <c r="F73" s="72">
        <v>50000</v>
      </c>
      <c r="G73" s="72"/>
      <c r="H73" s="73">
        <v>50000</v>
      </c>
      <c r="I73" s="73">
        <v>50000</v>
      </c>
      <c r="J73" s="17" t="s">
        <v>151</v>
      </c>
      <c r="K73" s="18">
        <v>2</v>
      </c>
      <c r="L73" s="18">
        <v>2</v>
      </c>
      <c r="M73" s="18">
        <v>2</v>
      </c>
      <c r="N73" s="17" t="s">
        <v>162</v>
      </c>
    </row>
    <row r="74" spans="1:14" s="1" customFormat="1" ht="31.5" customHeight="1">
      <c r="A74" s="16"/>
      <c r="B74" s="32"/>
      <c r="C74" s="68" t="s">
        <v>149</v>
      </c>
      <c r="D74" s="18" t="s">
        <v>148</v>
      </c>
      <c r="E74" s="72">
        <v>2000</v>
      </c>
      <c r="F74" s="72">
        <v>0</v>
      </c>
      <c r="G74" s="72"/>
      <c r="H74" s="73">
        <v>2000</v>
      </c>
      <c r="I74" s="73">
        <v>2000</v>
      </c>
      <c r="J74" s="17" t="s">
        <v>152</v>
      </c>
      <c r="K74" s="18">
        <v>1</v>
      </c>
      <c r="L74" s="18">
        <v>1</v>
      </c>
      <c r="M74" s="18">
        <v>1</v>
      </c>
      <c r="N74" s="17" t="s">
        <v>162</v>
      </c>
    </row>
    <row r="75" spans="1:14" s="2" customFormat="1" ht="14.25">
      <c r="A75" s="16"/>
      <c r="B75" s="33"/>
      <c r="C75" s="21" t="s">
        <v>174</v>
      </c>
      <c r="D75" s="21" t="s">
        <v>153</v>
      </c>
      <c r="E75" s="35">
        <f>SUM(E76:E77)</f>
        <v>50000</v>
      </c>
      <c r="F75" s="35">
        <f>F76+F77</f>
        <v>65000</v>
      </c>
      <c r="G75" s="35"/>
      <c r="H75" s="35">
        <f>SUM(H76:H77)</f>
        <v>40000</v>
      </c>
      <c r="I75" s="35">
        <f>SUM(I76:I77)</f>
        <v>40000</v>
      </c>
      <c r="J75" s="21"/>
      <c r="K75" s="21"/>
      <c r="L75" s="21"/>
      <c r="M75" s="21"/>
      <c r="N75" s="21"/>
    </row>
    <row r="76" spans="1:14" s="1" customFormat="1" ht="28.5" customHeight="1">
      <c r="A76" s="16"/>
      <c r="B76" s="20" t="s">
        <v>161</v>
      </c>
      <c r="C76" s="79" t="s">
        <v>156</v>
      </c>
      <c r="D76" s="71" t="s">
        <v>154</v>
      </c>
      <c r="E76" s="69">
        <v>5000</v>
      </c>
      <c r="F76" s="69">
        <v>20000</v>
      </c>
      <c r="G76" s="69"/>
      <c r="H76" s="70">
        <v>5000</v>
      </c>
      <c r="I76" s="70">
        <v>5000</v>
      </c>
      <c r="J76" s="17" t="s">
        <v>157</v>
      </c>
      <c r="K76" s="18">
        <v>1</v>
      </c>
      <c r="L76" s="18">
        <v>1</v>
      </c>
      <c r="M76" s="18">
        <v>1</v>
      </c>
      <c r="N76" s="17" t="s">
        <v>162</v>
      </c>
    </row>
    <row r="77" spans="1:14" s="1" customFormat="1" ht="30.75" customHeight="1">
      <c r="A77" s="16"/>
      <c r="B77" s="32"/>
      <c r="C77" s="74" t="s">
        <v>156</v>
      </c>
      <c r="D77" s="18" t="s">
        <v>155</v>
      </c>
      <c r="E77" s="69">
        <v>45000</v>
      </c>
      <c r="F77" s="69">
        <v>45000</v>
      </c>
      <c r="G77" s="69"/>
      <c r="H77" s="70">
        <v>35000</v>
      </c>
      <c r="I77" s="70">
        <v>35000</v>
      </c>
      <c r="J77" s="17" t="s">
        <v>158</v>
      </c>
      <c r="K77" s="18">
        <v>1</v>
      </c>
      <c r="L77" s="18">
        <v>1</v>
      </c>
      <c r="M77" s="18">
        <v>1</v>
      </c>
      <c r="N77" s="17" t="s">
        <v>162</v>
      </c>
    </row>
    <row r="78" spans="1:14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5">
      <c r="A79" s="5" t="s">
        <v>181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5">
      <c r="A81" s="5" t="s">
        <v>175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5">
      <c r="A82" s="5" t="s">
        <v>176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">
      <c r="A83" s="5" t="s">
        <v>182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5">
      <c r="A84" s="5"/>
      <c r="B84" s="5"/>
      <c r="C84" s="5"/>
      <c r="D84" s="13" t="s">
        <v>166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ht="15">
      <c r="A85" s="5"/>
      <c r="B85" s="5"/>
      <c r="C85" s="5"/>
      <c r="D85" s="14" t="s">
        <v>167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ht="15">
      <c r="A86" s="5"/>
      <c r="B86" s="5"/>
      <c r="C86" s="5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</sheetData>
  <sheetProtection/>
  <mergeCells count="18">
    <mergeCell ref="D84:N84"/>
    <mergeCell ref="D85:N86"/>
    <mergeCell ref="A13:N13"/>
    <mergeCell ref="A14:N14"/>
    <mergeCell ref="B17:B22"/>
    <mergeCell ref="B56:B70"/>
    <mergeCell ref="B72:B74"/>
    <mergeCell ref="B76:B77"/>
    <mergeCell ref="A17:A77"/>
    <mergeCell ref="B47:B53"/>
    <mergeCell ref="A2:N2"/>
    <mergeCell ref="A4:N4"/>
    <mergeCell ref="A5:N5"/>
    <mergeCell ref="A7:N7"/>
    <mergeCell ref="A8:N8"/>
    <mergeCell ref="B24:B45"/>
    <mergeCell ref="A10:N10"/>
    <mergeCell ref="A11:N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2016-06-02T12:20:58Z</cp:lastPrinted>
  <dcterms:created xsi:type="dcterms:W3CDTF">2015-12-06T17:16:39Z</dcterms:created>
  <dcterms:modified xsi:type="dcterms:W3CDTF">2016-12-06T18:20:47Z</dcterms:modified>
  <cp:category/>
  <cp:version/>
  <cp:contentType/>
  <cp:contentStatus/>
</cp:coreProperties>
</file>